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comments4.xml" ContentType="application/vnd.openxmlformats-officedocument.spreadsheetml.comments+xml"/>
  <Override PartName="/xl/threadedComments/threadedComment4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65be6021a819911/Documents/Bix and Assendon Council/Bix and Assendon Council/Accounts/Accounts 2026-27/"/>
    </mc:Choice>
  </mc:AlternateContent>
  <xr:revisionPtr revIDLastSave="0" documentId="8_{271941E4-ECCA-467B-AA86-8D127719E857}" xr6:coauthVersionLast="47" xr6:coauthVersionMax="47" xr10:uidLastSave="{00000000-0000-0000-0000-000000000000}"/>
  <bookViews>
    <workbookView xWindow="-108" yWindow="-108" windowWidth="23256" windowHeight="12456" activeTab="2" xr2:uid="{D71BEB04-F555-4E57-8213-85F08D2F314E}"/>
  </bookViews>
  <sheets>
    <sheet name="Cashbook 2025-26" sheetId="5" r:id="rId1"/>
    <sheet name="Cashbook 2026-27" sheetId="7" r:id="rId2"/>
    <sheet name="Cashbook 2026-27 (2)" sheetId="9" r:id="rId3"/>
    <sheet name="Sheet1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96" i="9" l="1"/>
  <c r="E67" i="9"/>
  <c r="K65" i="9"/>
  <c r="D62" i="9" s="1"/>
  <c r="I64" i="9"/>
  <c r="D60" i="9"/>
  <c r="E60" i="9" s="1"/>
  <c r="E65" i="9" s="1"/>
  <c r="V59" i="9"/>
  <c r="U59" i="9"/>
  <c r="T59" i="9"/>
  <c r="R59" i="9"/>
  <c r="O59" i="9"/>
  <c r="N59" i="9"/>
  <c r="Q54" i="9"/>
  <c r="W51" i="9"/>
  <c r="L25" i="9"/>
  <c r="B24" i="9"/>
  <c r="B26" i="9" s="1"/>
  <c r="P22" i="9"/>
  <c r="L21" i="9"/>
  <c r="L59" i="9" s="1"/>
  <c r="L60" i="9" s="1"/>
  <c r="S20" i="9"/>
  <c r="AB18" i="9"/>
  <c r="M18" i="9"/>
  <c r="M59" i="9" s="1"/>
  <c r="P17" i="9"/>
  <c r="AA16" i="9"/>
  <c r="B15" i="9"/>
  <c r="T14" i="9" a="1"/>
  <c r="T14" i="9" s="1"/>
  <c r="S13" i="9"/>
  <c r="S59" i="9" s="1"/>
  <c r="Q13" i="9"/>
  <c r="Q59" i="9" s="1"/>
  <c r="AA12" i="9"/>
  <c r="Z8" i="9"/>
  <c r="P7" i="9"/>
  <c r="P59" i="9" s="1"/>
  <c r="W6" i="9"/>
  <c r="X5" i="9"/>
  <c r="S4" i="9"/>
  <c r="L25" i="7"/>
  <c r="P22" i="7"/>
  <c r="L21" i="7"/>
  <c r="S20" i="7"/>
  <c r="AB18" i="7"/>
  <c r="M18" i="7"/>
  <c r="P17" i="7"/>
  <c r="AA16" i="7"/>
  <c r="T14" i="7" a="1"/>
  <c r="T14" i="7" s="1"/>
  <c r="Q13" i="7"/>
  <c r="AA12" i="7"/>
  <c r="S13" i="7"/>
  <c r="K65" i="7"/>
  <c r="D62" i="7" s="1"/>
  <c r="Z8" i="7"/>
  <c r="P7" i="7"/>
  <c r="W6" i="7"/>
  <c r="X5" i="7"/>
  <c r="S4" i="7"/>
  <c r="B15" i="7"/>
  <c r="D60" i="7" s="1"/>
  <c r="E60" i="7" s="1"/>
  <c r="D66" i="5"/>
  <c r="J56" i="5"/>
  <c r="B14" i="5"/>
  <c r="C22" i="5" s="1"/>
  <c r="E65" i="7" l="1"/>
  <c r="I64" i="7"/>
  <c r="B24" i="7"/>
  <c r="B26" i="7" s="1"/>
  <c r="E67" i="7"/>
  <c r="V59" i="7"/>
  <c r="U59" i="7"/>
  <c r="T59" i="7"/>
  <c r="O59" i="7"/>
  <c r="O96" i="7" s="1"/>
  <c r="N59" i="7"/>
  <c r="L59" i="7"/>
  <c r="L60" i="7" s="1"/>
  <c r="Q54" i="7"/>
  <c r="W51" i="7"/>
  <c r="M59" i="7"/>
  <c r="R59" i="7"/>
  <c r="O51" i="5"/>
  <c r="N54" i="5"/>
  <c r="O49" i="5"/>
  <c r="U48" i="5"/>
  <c r="N47" i="5"/>
  <c r="N41" i="5"/>
  <c r="Q59" i="7" l="1"/>
  <c r="P59" i="7"/>
  <c r="T56" i="5"/>
  <c r="S56" i="5"/>
  <c r="B20" i="5"/>
  <c r="B19" i="5"/>
  <c r="Q26" i="5"/>
  <c r="O28" i="5"/>
  <c r="N29" i="5"/>
  <c r="B21" i="5" l="1"/>
  <c r="B23" i="5" s="1"/>
  <c r="I27" i="5"/>
  <c r="O23" i="5" l="1"/>
  <c r="Q24" i="5"/>
  <c r="N22" i="5"/>
  <c r="M56" i="5"/>
  <c r="M93" i="5" s="1"/>
  <c r="O17" i="5"/>
  <c r="N16" i="5"/>
  <c r="N15" i="5"/>
  <c r="Q14" i="5"/>
  <c r="Q12" i="5"/>
  <c r="N11" i="5"/>
  <c r="N10" i="5"/>
  <c r="J57" i="5"/>
  <c r="D59" i="5" s="1"/>
  <c r="K9" i="5"/>
  <c r="K56" i="5" s="1"/>
  <c r="P7" i="5"/>
  <c r="P56" i="5" s="1"/>
  <c r="O4" i="5"/>
  <c r="L5" i="5"/>
  <c r="L56" i="5" s="1"/>
  <c r="N6" i="5"/>
  <c r="Q56" i="5" l="1"/>
  <c r="N56" i="5"/>
  <c r="O56" i="5"/>
  <c r="D57" i="5"/>
  <c r="D60" i="5" l="1"/>
  <c r="D62" i="5" s="1"/>
  <c r="R56" i="5"/>
  <c r="S59" i="7"/>
  <c r="D64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tc={2E5E3156-1230-4AA0-B78F-F775F95375AA}</author>
    <author>tc={1153CF93-CFD1-411C-B69C-4D05A991523C}</author>
    <author>tc={10AA0F48-6A76-4B06-9E00-AF2DC66CE394}</author>
  </authors>
  <commentList>
    <comment ref="J46" authorId="0" shapeId="0" xr:uid="{2E5E3156-1230-4AA0-B78F-F775F95375AA}">
      <text>
        <t>[Threaded comment]
Your version of Excel allows you to read this threaded comment; however, any edits to it will get removed if the file is opened in a newer version of Excel. Learn more: https://go.microsoft.com/fwlink/?linkid=870924
Comment:
    Applied for refund should be £21.11</t>
      </text>
    </comment>
    <comment ref="J51" authorId="1" shapeId="0" xr:uid="{1153CF93-CFD1-411C-B69C-4D05A991523C}">
      <text>
        <t>[Threaded comment]
Your version of Excel allows you to read this threaded comment; however, any edits to it will get removed if the file is opened in a newer version of Excel. Learn more: https://go.microsoft.com/fwlink/?linkid=870924
Comment:
    Paid twice - banking authorisation error - D Corney to repay</t>
      </text>
    </comment>
    <comment ref="J52" authorId="2" shapeId="0" xr:uid="{10AA0F48-6A76-4B06-9E00-AF2DC66CE394}">
      <text>
        <t>[Threaded comment]
Your version of Excel allows you to read this threaded comment; however, any edits to it will get removed if the file is opened in a newer version of Excel. Learn more: https://go.microsoft.com/fwlink/?linkid=870924
Comment:
    Duplicate payment refund requested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tc={326C01A5-51D6-40EF-BA8D-7EDC7429A6C6}</author>
  </authors>
  <commentList>
    <comment ref="J9" authorId="0" shapeId="0" xr:uid="{326C01A5-51D6-40EF-BA8D-7EDC7429A6C6}">
      <text>
        <t>[Threaded comment]
Your version of Excel allows you to read this threaded comment; however, any edits to it will get removed if the file is opened in a newer version of Excel. Learn more: https://go.microsoft.com/fwlink/?linkid=870924
Comment:
    Not paid as double payment in March 26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tc={A83AD6C0-EE23-44B9-9229-D32113CD4F9F}</author>
  </authors>
  <commentList>
    <comment ref="J9" authorId="0" shapeId="0" xr:uid="{A83AD6C0-EE23-44B9-9229-D32113CD4F9F}">
      <text>
        <t>[Threaded comment]
Your version of Excel allows you to read this threaded comment; however, any edits to it will get removed if the file is opened in a newer version of Excel. Learn more: https://go.microsoft.com/fwlink/?linkid=870924
Comment:
    Not paid as double payment in March 26</t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tc={4AE309B0-C71E-4144-847C-3424C6647245}</author>
  </authors>
  <commentList>
    <comment ref="C6" authorId="0" shapeId="0" xr:uid="{4AE309B0-C71E-4144-847C-3424C6647245}">
      <text>
        <t>[Threaded comment]
Your version of Excel allows you to read this threaded comment; however, any edits to it will get removed if the file is opened in a newer version of Excel. Learn more: https://go.microsoft.com/fwlink/?linkid=870924
Comment:
    Not paid as double payment in March 26</t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<sst xmlns="http://schemas.openxmlformats.org/spreadsheetml/2006/main" count="404" uniqueCount="137">
  <si>
    <t>S137</t>
  </si>
  <si>
    <t>Date</t>
  </si>
  <si>
    <t>VAT</t>
  </si>
  <si>
    <t>HMRC</t>
  </si>
  <si>
    <t xml:space="preserve"> </t>
  </si>
  <si>
    <t>HMRC PAYE</t>
  </si>
  <si>
    <t>K Duthie</t>
  </si>
  <si>
    <t>Insurance</t>
  </si>
  <si>
    <t xml:space="preserve">Receipts </t>
  </si>
  <si>
    <t>Payments</t>
  </si>
  <si>
    <t>Receipts</t>
  </si>
  <si>
    <t xml:space="preserve">    </t>
  </si>
  <si>
    <t>Audit</t>
  </si>
  <si>
    <t>Expenses</t>
  </si>
  <si>
    <t>OALC</t>
  </si>
  <si>
    <t>closing balance at 31st March 2025</t>
  </si>
  <si>
    <t>precept first half</t>
  </si>
  <si>
    <t xml:space="preserve">Denise Corney </t>
  </si>
  <si>
    <t>Bix P Chuch</t>
  </si>
  <si>
    <t>Grant funding</t>
  </si>
  <si>
    <t>CIL money</t>
  </si>
  <si>
    <t>Clerk Salary</t>
  </si>
  <si>
    <t>Staff costs</t>
  </si>
  <si>
    <t>Stationery/admin</t>
  </si>
  <si>
    <t>Parish Online</t>
  </si>
  <si>
    <t>Web services</t>
  </si>
  <si>
    <t>Website</t>
  </si>
  <si>
    <t>Zurich Insurance</t>
  </si>
  <si>
    <t>Insurance renewal 25-26</t>
  </si>
  <si>
    <t>PAYE and NIC</t>
  </si>
  <si>
    <t>cashed</t>
  </si>
  <si>
    <t>Bank interest</t>
  </si>
  <si>
    <t>ICO GDPR</t>
  </si>
  <si>
    <t>GDPR direct debit</t>
  </si>
  <si>
    <t>annual subscription</t>
  </si>
  <si>
    <t>subscriptions</t>
  </si>
  <si>
    <t>Clerk Expenses</t>
  </si>
  <si>
    <t>P Wyatt</t>
  </si>
  <si>
    <t>Triangles cut</t>
  </si>
  <si>
    <t>WTG</t>
  </si>
  <si>
    <t>Internal Audit Final</t>
  </si>
  <si>
    <t>Clerk expenses</t>
  </si>
  <si>
    <t>including MS 265</t>
  </si>
  <si>
    <t>Transfer</t>
  </si>
  <si>
    <t>To follow up</t>
  </si>
  <si>
    <t>Not cashed</t>
  </si>
  <si>
    <t>Expenses - sids fixings</t>
  </si>
  <si>
    <t>Nettlebed &amp; Dist</t>
  </si>
  <si>
    <t>Comet Bus</t>
  </si>
  <si>
    <t>Cllr Duthie</t>
  </si>
  <si>
    <t xml:space="preserve">Constant Contact </t>
  </si>
  <si>
    <t>D Corney</t>
  </si>
  <si>
    <t>Salary with backpay</t>
  </si>
  <si>
    <t>Bank</t>
  </si>
  <si>
    <t>Charges</t>
  </si>
  <si>
    <t>2nd half precept</t>
  </si>
  <si>
    <t>Salary September</t>
  </si>
  <si>
    <t>Allotments</t>
  </si>
  <si>
    <t>CIL second payment</t>
  </si>
  <si>
    <t>Salary October</t>
  </si>
  <si>
    <t xml:space="preserve">cashed </t>
  </si>
  <si>
    <t>VAT claim</t>
  </si>
  <si>
    <t>Expenses November</t>
  </si>
  <si>
    <t>Henley TC</t>
  </si>
  <si>
    <t>TNAS</t>
  </si>
  <si>
    <t>Membership</t>
  </si>
  <si>
    <t>Mowing at The Triangle</t>
  </si>
  <si>
    <t>Mercers Lawyers</t>
  </si>
  <si>
    <t>Litigation - land grab</t>
  </si>
  <si>
    <t>PCC</t>
  </si>
  <si>
    <t>Grant funding (CIL)</t>
  </si>
  <si>
    <t>Expenses December</t>
  </si>
  <si>
    <t>CIL</t>
  </si>
  <si>
    <t>Legal</t>
  </si>
  <si>
    <t>Salary December 2025</t>
  </si>
  <si>
    <t>Salary November</t>
  </si>
  <si>
    <t>NAS</t>
  </si>
  <si>
    <t xml:space="preserve">outstanding balance </t>
  </si>
  <si>
    <t>Salary January 26</t>
  </si>
  <si>
    <t>Ref 475PA01617935</t>
  </si>
  <si>
    <t>Salary February 26</t>
  </si>
  <si>
    <t>Interim Audit</t>
  </si>
  <si>
    <t>Expenses February 26</t>
  </si>
  <si>
    <t xml:space="preserve">Expenses March </t>
  </si>
  <si>
    <t>Keytek</t>
  </si>
  <si>
    <t>Padlock and repairs Allot</t>
  </si>
  <si>
    <t>Salary March 2026</t>
  </si>
  <si>
    <t>CORRECT</t>
  </si>
  <si>
    <t>Balance at 31st March 2026</t>
  </si>
  <si>
    <t>RECONCILED 2ND APRIL 2026</t>
  </si>
  <si>
    <t>closing balance at 31st March 2026</t>
  </si>
  <si>
    <t>closing balance at 31st March 2027</t>
  </si>
  <si>
    <t>2025-26</t>
  </si>
  <si>
    <t>First half precept</t>
  </si>
  <si>
    <t>OALC subscription</t>
  </si>
  <si>
    <t>DATE</t>
  </si>
  <si>
    <t>Amount £</t>
  </si>
  <si>
    <t>Description</t>
  </si>
  <si>
    <t>Thames Valley Policy for PCC</t>
  </si>
  <si>
    <t>Refund from Keytek (paid twice)</t>
  </si>
  <si>
    <t>C&amp;M Payroll services</t>
  </si>
  <si>
    <t>WTG Consultants (audit)</t>
  </si>
  <si>
    <t xml:space="preserve">Denise Corney salary April </t>
  </si>
  <si>
    <t xml:space="preserve">  </t>
  </si>
  <si>
    <t>Paul Wyatt (triangles cut)</t>
  </si>
  <si>
    <t xml:space="preserve">Balance </t>
  </si>
  <si>
    <t>Payroll services</t>
  </si>
  <si>
    <t>Grass cuts</t>
  </si>
  <si>
    <t xml:space="preserve">Clerk expense claim </t>
  </si>
  <si>
    <t>Allotment plot - Rebecca Martins</t>
  </si>
  <si>
    <t>n/a</t>
  </si>
  <si>
    <t>GDPR ( ICO) annual sub</t>
  </si>
  <si>
    <t>Nettlebed and District Comet</t>
  </si>
  <si>
    <t>Donations</t>
  </si>
  <si>
    <t>Local Authority TE</t>
  </si>
  <si>
    <t>Mercers (legal)</t>
  </si>
  <si>
    <t>Chiltern Society</t>
  </si>
  <si>
    <t>Thames Valley Air Ambulance</t>
  </si>
  <si>
    <t>Denise Corney Salary May</t>
  </si>
  <si>
    <t>OALC - CILCA</t>
  </si>
  <si>
    <t>Training</t>
  </si>
  <si>
    <t>Clerk salary June</t>
  </si>
  <si>
    <t>80178640 Chiltern sub</t>
  </si>
  <si>
    <t>interest</t>
  </si>
  <si>
    <t>Allotment plot - Emily Eccles</t>
  </si>
  <si>
    <t>Clerk salary July</t>
  </si>
  <si>
    <t>Henley  Volunteer bureau</t>
  </si>
  <si>
    <t>Clerk expenses inc ms365 payment</t>
  </si>
  <si>
    <t xml:space="preserve">C&amp;M payroll services </t>
  </si>
  <si>
    <t>Denise Corney clerk expenses</t>
  </si>
  <si>
    <t>The Chiltern Society subscription</t>
  </si>
  <si>
    <t>Karen Duthie constant contract sub</t>
  </si>
  <si>
    <t>Kevin Duthie SIDS and signs</t>
  </si>
  <si>
    <t>Denise Corney clerk salary</t>
  </si>
  <si>
    <t>2nd half pre-cept SODC</t>
  </si>
  <si>
    <t>automatic to 80178640</t>
  </si>
  <si>
    <t>3rd September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</si>
</sst>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2" fontId="0" fillId="0" borderId="0" xfId="0" applyNumberFormat="1"/>
    <xf numFmtId="0" fontId="1" fillId="0" borderId="0" xfId="0" applyFont="1" applyAlignment="1">
      <alignment wrapText="1"/>
    </xf>
    <xf numFmtId="15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wrapText="1"/>
    </xf>
    <xf numFmtId="15" fontId="0" fillId="0" borderId="0" xfId="0" applyNumberFormat="1"/>
    <xf numFmtId="0" fontId="2" fillId="0" borderId="0" xfId="0" applyFont="1"/>
    <xf numFmtId="2" fontId="3" fillId="0" borderId="0" xfId="0" applyNumberFormat="1" applyFont="1"/>
    <xf numFmtId="0" fontId="3" fillId="0" borderId="0" xfId="0" applyFont="1"/>
    <xf numFmtId="15" fontId="4" fillId="0" borderId="0" xfId="0" applyNumberFormat="1" applyFont="1" applyAlignment="1">
      <alignment horizontal="left"/>
    </xf>
    <xf numFmtId="0" fontId="4" fillId="0" borderId="0" xfId="0" applyFont="1" applyAlignment="1">
      <alignment wrapText="1"/>
    </xf>
    <xf numFmtId="0" fontId="4" fillId="0" borderId="0" xfId="0" applyFont="1"/>
    <xf numFmtId="2" fontId="4" fillId="0" borderId="0" xfId="0" applyNumberFormat="1" applyFont="1"/>
    <xf numFmtId="15" fontId="4" fillId="2" borderId="0" xfId="0" applyNumberFormat="1" applyFont="1" applyFill="1" applyAlignment="1">
      <alignment horizontal="left"/>
    </xf>
    <xf numFmtId="2" fontId="4" fillId="0" borderId="0" xfId="0" applyNumberFormat="1" applyFont="1" applyAlignment="1">
      <alignment wrapText="1"/>
    </xf>
    <xf numFmtId="0" fontId="4" fillId="0" borderId="0" xfId="0" applyFont="1" applyAlignment="1">
      <alignment horizontal="center"/>
    </xf>
    <xf numFmtId="2" fontId="3" fillId="0" borderId="2" xfId="0" applyNumberFormat="1" applyFont="1" applyBorder="1"/>
    <xf numFmtId="0" fontId="5" fillId="0" borderId="0" xfId="0" applyFont="1" applyAlignment="1">
      <alignment horizontal="center"/>
    </xf>
    <xf numFmtId="15" fontId="3" fillId="0" borderId="0" xfId="0" applyNumberFormat="1" applyFont="1" applyAlignment="1">
      <alignment horizontal="left"/>
    </xf>
    <xf numFmtId="15" fontId="3" fillId="0" borderId="0" xfId="0" applyNumberFormat="1" applyFont="1"/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vertical="top" wrapText="1"/>
    </xf>
    <xf numFmtId="2" fontId="4" fillId="0" borderId="0" xfId="0" applyNumberFormat="1" applyFont="1" applyAlignment="1">
      <alignment horizontal="right" vertical="top" wrapText="1"/>
    </xf>
    <xf numFmtId="2" fontId="4" fillId="0" borderId="0" xfId="0" applyNumberFormat="1" applyFont="1" applyAlignment="1">
      <alignment horizontal="right" wrapText="1"/>
    </xf>
    <xf numFmtId="2" fontId="4" fillId="0" borderId="0" xfId="0" applyNumberFormat="1" applyFont="1" applyAlignment="1">
      <alignment horizontal="right"/>
    </xf>
    <xf numFmtId="0" fontId="6" fillId="0" borderId="0" xfId="0" applyFont="1" applyAlignment="1">
      <alignment horizontal="center"/>
    </xf>
    <xf numFmtId="2" fontId="4" fillId="0" borderId="2" xfId="0" applyNumberFormat="1" applyFont="1" applyBorder="1" applyAlignment="1">
      <alignment wrapText="1"/>
    </xf>
    <xf numFmtId="0" fontId="3" fillId="0" borderId="2" xfId="0" applyFont="1" applyBorder="1"/>
    <xf numFmtId="0" fontId="2" fillId="0" borderId="0" xfId="0" applyFont="1" applyAlignment="1">
      <alignment vertical="center"/>
    </xf>
    <xf numFmtId="2" fontId="3" fillId="3" borderId="3" xfId="0" applyNumberFormat="1" applyFont="1" applyFill="1" applyBorder="1"/>
    <xf numFmtId="1" fontId="3" fillId="0" borderId="0" xfId="0" applyNumberFormat="1" applyFont="1"/>
    <xf numFmtId="0" fontId="2" fillId="0" borderId="0" xfId="0" applyFont="1" applyAlignment="1">
      <alignment horizontal="center"/>
    </xf>
    <xf numFmtId="0" fontId="4" fillId="3" borderId="0" xfId="0" applyFont="1" applyFill="1" applyAlignment="1">
      <alignment wrapText="1"/>
    </xf>
    <xf numFmtId="2" fontId="3" fillId="3" borderId="0" xfId="0" applyNumberFormat="1" applyFont="1" applyFill="1"/>
    <xf numFmtId="2" fontId="0" fillId="3" borderId="0" xfId="0" applyNumberFormat="1" applyFill="1"/>
    <xf numFmtId="2" fontId="3" fillId="3" borderId="4" xfId="0" applyNumberFormat="1" applyFont="1" applyFill="1" applyBorder="1"/>
    <xf numFmtId="2" fontId="3" fillId="3" borderId="5" xfId="0" applyNumberFormat="1" applyFont="1" applyFill="1" applyBorder="1"/>
    <xf numFmtId="2" fontId="3" fillId="3" borderId="1" xfId="0" applyNumberFormat="1" applyFont="1" applyFill="1" applyBorder="1"/>
    <xf numFmtId="2" fontId="3" fillId="3" borderId="6" xfId="0" applyNumberFormat="1" applyFont="1" applyFill="1" applyBorder="1"/>
    <xf numFmtId="2" fontId="4" fillId="3" borderId="0" xfId="0" applyNumberFormat="1" applyFont="1" applyFill="1" applyAlignment="1">
      <alignment wrapText="1"/>
    </xf>
    <xf numFmtId="0" fontId="3" fillId="0" borderId="7" xfId="0" applyFont="1" applyBorder="1"/>
    <xf numFmtId="0" fontId="3" fillId="0" borderId="8" xfId="0" applyFont="1" applyBorder="1"/>
    <xf numFmtId="2" fontId="3" fillId="0" borderId="9" xfId="0" applyNumberFormat="1" applyFont="1" applyBorder="1"/>
    <xf numFmtId="14" fontId="3" fillId="0" borderId="0" xfId="0" applyNumberFormat="1" applyFont="1"/>
    <xf numFmtId="2" fontId="2" fillId="0" borderId="0" xfId="0" applyNumberFormat="1" applyFont="1"/>
    <xf numFmtId="14" fontId="2" fillId="0" borderId="0" xfId="0" applyNumberFormat="1" applyFont="1"/>
    <xf numFmtId="0" fontId="7" fillId="0" borderId="0" xfId="0" applyFont="1"/>
    <xf numFmtId="164" fontId="3" fillId="0" borderId="0" xfId="0" applyNumberFormat="1" applyFont="1"/>
    <xf numFmtId="2" fontId="4" fillId="0" borderId="10" xfId="0" applyNumberFormat="1" applyFont="1" applyBorder="1" applyAlignment="1">
      <alignment wrapText="1"/>
    </xf>
    <xf numFmtId="15" fontId="4" fillId="2" borderId="0" xfId="0" quotePrefix="1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Denise Corney" id="{BA36CCFF-89DC-44F4-AB33-0734DCA05D9D}" userId="965be6021a819911" providerId="Windows Liv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J46" dT="2026-02-24T16:52:06.96" personId="{BA36CCFF-89DC-44F4-AB33-0734DCA05D9D}" id="{2E5E3156-1230-4AA0-B78F-F775F95375AA}">
    <text>Applied for refund should be £21.11</text>
  </threadedComment>
  <threadedComment ref="J51" dT="2026-04-15T15:38:01.25" personId="{BA36CCFF-89DC-44F4-AB33-0734DCA05D9D}" id="{1153CF93-CFD1-411C-B69C-4D05A991523C}">
    <text>Paid twice - banking authorisation error - D Corney to repay</text>
  </threadedComment>
  <threadedComment ref="J52" dT="2026-04-15T15:39:17.19" personId="{BA36CCFF-89DC-44F4-AB33-0734DCA05D9D}" id="{10AA0F48-6A76-4B06-9E00-AF2DC66CE394}">
    <text>Duplicate payment refund requested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J9" dT="2026-04-27T14:58:10.68" personId="{BA36CCFF-89DC-44F4-AB33-0734DCA05D9D}" id="{326C01A5-51D6-40EF-BA8D-7EDC7429A6C6}">
    <text>Not paid as double payment in March 26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J9" dT="2026-04-27T14:58:10.68" personId="{BA36CCFF-89DC-44F4-AB33-0734DCA05D9D}" id="{A83AD6C0-EE23-44B9-9229-D32113CD4F9F}">
    <text>Not paid as double payment in March 26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C6" dT="2026-04-27T14:58:10.68" personId="{BA36CCFF-89DC-44F4-AB33-0734DCA05D9D}" id="{4AE309B0-C71E-4144-847C-3424C6647245}">
    <text>Not paid as double payment in March 26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Relationship Id="rId4" Type="http://schemas.microsoft.com/office/2017/10/relationships/threadedComment" Target="../threadedComments/threadedComment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31F77-2A05-4CB8-84DE-80D746968238}">
  <sheetPr>
    <pageSetUpPr fitToPage="1"/>
  </sheetPr>
  <dimension ref="A1:U102"/>
  <sheetViews>
    <sheetView zoomScaleNormal="100" workbookViewId="0">
      <pane ySplit="1" topLeftCell="A22" activePane="bottomLeft" state="frozen"/>
      <selection pane="bottomLeft" activeCell="D67" sqref="D67"/>
    </sheetView>
  </sheetViews>
  <sheetFormatPr defaultColWidth="8.88671875" defaultRowHeight="13.8" x14ac:dyDescent="0.3"/>
  <cols>
    <col min="1" max="1" width="11.109375" style="8" customWidth="1"/>
    <col min="2" max="2" width="15.33203125" style="8" customWidth="1"/>
    <col min="3" max="3" width="25.88671875" style="8" customWidth="1"/>
    <col min="4" max="4" width="10.5546875" style="8" customWidth="1"/>
    <col min="5" max="5" width="7.6640625" style="8" customWidth="1"/>
    <col min="6" max="6" width="3.5546875" style="8" customWidth="1"/>
    <col min="7" max="7" width="8.88671875" style="8" customWidth="1"/>
    <col min="8" max="8" width="14.109375" style="8" customWidth="1"/>
    <col min="9" max="9" width="21.33203125" style="8" customWidth="1"/>
    <col min="10" max="10" width="8.88671875" style="8"/>
    <col min="11" max="11" width="15.6640625" style="8" customWidth="1"/>
    <col min="12" max="13" width="8.88671875" style="8"/>
    <col min="14" max="14" width="14.44140625" style="8" customWidth="1"/>
    <col min="15" max="15" width="13.6640625" style="8" customWidth="1"/>
    <col min="16" max="16" width="8.88671875" style="8"/>
    <col min="17" max="17" width="12" style="8" customWidth="1"/>
    <col min="18" max="18" width="13" style="8" customWidth="1"/>
    <col min="19" max="16384" width="8.88671875" style="8"/>
  </cols>
  <sheetData>
    <row r="1" spans="1:21" ht="15.6" x14ac:dyDescent="0.3">
      <c r="A1" s="6" t="s">
        <v>8</v>
      </c>
      <c r="B1" s="7"/>
      <c r="H1" s="6" t="s">
        <v>9</v>
      </c>
      <c r="K1" s="6" t="s">
        <v>7</v>
      </c>
      <c r="L1" s="6" t="s">
        <v>0</v>
      </c>
      <c r="M1" s="25" t="s">
        <v>2</v>
      </c>
      <c r="N1" s="6" t="s">
        <v>22</v>
      </c>
      <c r="O1" s="28" t="s">
        <v>23</v>
      </c>
      <c r="P1" s="6" t="s">
        <v>26</v>
      </c>
      <c r="Q1" s="6" t="s">
        <v>35</v>
      </c>
      <c r="R1" s="6" t="s">
        <v>73</v>
      </c>
      <c r="S1" s="6" t="s">
        <v>57</v>
      </c>
      <c r="T1" s="31" t="s">
        <v>72</v>
      </c>
      <c r="U1" s="8" t="s">
        <v>12</v>
      </c>
    </row>
    <row r="2" spans="1:21" x14ac:dyDescent="0.3">
      <c r="B2" s="7"/>
    </row>
    <row r="3" spans="1:21" ht="14.4" x14ac:dyDescent="0.3">
      <c r="A3" s="5"/>
      <c r="B3" s="1"/>
      <c r="C3"/>
      <c r="H3" s="9"/>
      <c r="I3" s="10"/>
      <c r="J3" s="10"/>
      <c r="K3" s="10"/>
      <c r="M3" s="7"/>
    </row>
    <row r="4" spans="1:21" ht="14.4" x14ac:dyDescent="0.3">
      <c r="A4" s="5">
        <v>45750</v>
      </c>
      <c r="B4" s="1">
        <v>6500</v>
      </c>
      <c r="C4" t="s">
        <v>16</v>
      </c>
      <c r="E4" s="8" t="s">
        <v>30</v>
      </c>
      <c r="G4" s="19">
        <v>45771</v>
      </c>
      <c r="H4" s="9" t="s">
        <v>17</v>
      </c>
      <c r="I4" s="11" t="s">
        <v>13</v>
      </c>
      <c r="J4" s="12">
        <v>46.3</v>
      </c>
      <c r="K4" s="10"/>
      <c r="M4" s="7"/>
      <c r="O4" s="7">
        <f>J4</f>
        <v>46.3</v>
      </c>
    </row>
    <row r="5" spans="1:21" ht="14.4" x14ac:dyDescent="0.3">
      <c r="A5" s="5"/>
      <c r="B5" s="1">
        <v>0</v>
      </c>
      <c r="C5"/>
      <c r="E5" s="8" t="s">
        <v>30</v>
      </c>
      <c r="G5" s="19">
        <v>45771</v>
      </c>
      <c r="H5" s="9" t="s">
        <v>18</v>
      </c>
      <c r="I5" s="11" t="s">
        <v>19</v>
      </c>
      <c r="J5" s="12">
        <v>500</v>
      </c>
      <c r="K5" s="10"/>
      <c r="L5" s="7">
        <f>J5</f>
        <v>500</v>
      </c>
      <c r="M5" s="7"/>
      <c r="R5" s="7"/>
    </row>
    <row r="6" spans="1:21" ht="14.4" x14ac:dyDescent="0.3">
      <c r="A6" s="5">
        <v>45772</v>
      </c>
      <c r="B6" s="34">
        <v>18068.09</v>
      </c>
      <c r="C6" t="s">
        <v>20</v>
      </c>
      <c r="E6" s="8" t="s">
        <v>30</v>
      </c>
      <c r="G6" s="5">
        <v>45775</v>
      </c>
      <c r="H6" t="s">
        <v>17</v>
      </c>
      <c r="I6" s="8" t="s">
        <v>21</v>
      </c>
      <c r="J6" s="14">
        <v>496.2</v>
      </c>
      <c r="K6" s="10"/>
      <c r="M6" s="7"/>
      <c r="N6" s="7">
        <f>J6</f>
        <v>496.2</v>
      </c>
    </row>
    <row r="7" spans="1:21" ht="14.4" x14ac:dyDescent="0.3">
      <c r="A7" s="5">
        <v>45810</v>
      </c>
      <c r="B7" s="1">
        <v>79.81</v>
      </c>
      <c r="C7" t="s">
        <v>31</v>
      </c>
      <c r="E7" s="8" t="s">
        <v>30</v>
      </c>
      <c r="F7" s="8" t="s">
        <v>11</v>
      </c>
      <c r="G7" s="19">
        <v>45795</v>
      </c>
      <c r="H7" s="13" t="s">
        <v>24</v>
      </c>
      <c r="I7" s="10" t="s">
        <v>25</v>
      </c>
      <c r="J7" s="14">
        <v>384</v>
      </c>
      <c r="K7" s="10"/>
      <c r="M7" s="7">
        <v>64</v>
      </c>
      <c r="P7" s="7">
        <f>J7</f>
        <v>384</v>
      </c>
    </row>
    <row r="8" spans="1:21" ht="14.4" x14ac:dyDescent="0.3">
      <c r="A8" s="5">
        <v>45905</v>
      </c>
      <c r="B8" s="1">
        <v>6500</v>
      </c>
      <c r="C8" t="s">
        <v>55</v>
      </c>
      <c r="E8" s="8" t="s">
        <v>30</v>
      </c>
      <c r="G8" s="19">
        <v>45795</v>
      </c>
      <c r="H8" s="13" t="s">
        <v>17</v>
      </c>
      <c r="I8" s="10" t="s">
        <v>13</v>
      </c>
      <c r="J8" s="14">
        <v>62.41</v>
      </c>
      <c r="K8" s="10"/>
    </row>
    <row r="9" spans="1:21" ht="18.600000000000001" customHeight="1" x14ac:dyDescent="0.3">
      <c r="A9" s="5">
        <v>45908</v>
      </c>
      <c r="B9" s="1">
        <v>111.92</v>
      </c>
      <c r="C9" t="s">
        <v>31</v>
      </c>
      <c r="E9" s="8" t="s">
        <v>30</v>
      </c>
      <c r="G9" s="19">
        <v>45795</v>
      </c>
      <c r="H9" s="13" t="s">
        <v>27</v>
      </c>
      <c r="I9" s="10" t="s">
        <v>28</v>
      </c>
      <c r="J9" s="14">
        <v>378.51</v>
      </c>
      <c r="K9" s="14">
        <f>J9</f>
        <v>378.51</v>
      </c>
    </row>
    <row r="10" spans="1:21" ht="14.4" x14ac:dyDescent="0.3">
      <c r="A10" s="5"/>
      <c r="B10" s="1">
        <v>347.88</v>
      </c>
      <c r="C10" t="s">
        <v>61</v>
      </c>
      <c r="E10" s="8" t="s">
        <v>30</v>
      </c>
      <c r="G10" s="19">
        <v>45805</v>
      </c>
      <c r="H10" s="9" t="s">
        <v>17</v>
      </c>
      <c r="I10" s="10" t="s">
        <v>21</v>
      </c>
      <c r="J10" s="14">
        <v>496</v>
      </c>
      <c r="K10" s="10"/>
      <c r="M10" s="7"/>
      <c r="N10" s="7">
        <f>J10</f>
        <v>496</v>
      </c>
      <c r="R10" s="30"/>
    </row>
    <row r="11" spans="1:21" x14ac:dyDescent="0.3">
      <c r="A11" s="19"/>
      <c r="B11" s="33">
        <v>15206.4</v>
      </c>
      <c r="C11" s="8" t="s">
        <v>58</v>
      </c>
      <c r="E11" s="8" t="s">
        <v>30</v>
      </c>
      <c r="G11" s="19">
        <v>45805</v>
      </c>
      <c r="H11" s="9" t="s">
        <v>3</v>
      </c>
      <c r="I11" s="10" t="s">
        <v>29</v>
      </c>
      <c r="J11" s="14">
        <v>30.86</v>
      </c>
      <c r="K11" s="10"/>
      <c r="M11" s="7"/>
      <c r="N11" s="7">
        <f>J11</f>
        <v>30.86</v>
      </c>
    </row>
    <row r="12" spans="1:21" x14ac:dyDescent="0.3">
      <c r="A12" s="19">
        <v>45999</v>
      </c>
      <c r="B12" s="7">
        <v>132.46</v>
      </c>
      <c r="C12" s="8" t="s">
        <v>31</v>
      </c>
      <c r="E12" s="8" t="s">
        <v>30</v>
      </c>
      <c r="G12" s="19">
        <v>45786</v>
      </c>
      <c r="H12" s="9" t="s">
        <v>32</v>
      </c>
      <c r="I12" s="10" t="s">
        <v>33</v>
      </c>
      <c r="J12" s="14">
        <v>47</v>
      </c>
      <c r="K12" s="10"/>
      <c r="M12" s="7"/>
      <c r="Q12" s="7">
        <f>J12</f>
        <v>47</v>
      </c>
    </row>
    <row r="13" spans="1:21" x14ac:dyDescent="0.3">
      <c r="A13" s="19">
        <v>46083</v>
      </c>
      <c r="B13" s="7">
        <v>123.92</v>
      </c>
      <c r="C13" s="8" t="s">
        <v>31</v>
      </c>
      <c r="G13" s="19"/>
      <c r="H13" s="9"/>
      <c r="I13" s="10"/>
      <c r="J13" s="14"/>
      <c r="K13" s="10"/>
      <c r="M13" s="7"/>
      <c r="Q13" s="7"/>
    </row>
    <row r="14" spans="1:21" ht="14.4" thickBot="1" x14ac:dyDescent="0.35">
      <c r="B14" s="16">
        <f>SUM(B4:B13)</f>
        <v>47070.479999999996</v>
      </c>
      <c r="E14" s="8" t="s">
        <v>30</v>
      </c>
      <c r="F14" s="19"/>
      <c r="G14" s="19">
        <v>45789</v>
      </c>
      <c r="H14" s="9" t="s">
        <v>14</v>
      </c>
      <c r="I14" s="10" t="s">
        <v>34</v>
      </c>
      <c r="J14" s="14">
        <v>240</v>
      </c>
      <c r="K14" s="10"/>
      <c r="M14" s="7">
        <v>40</v>
      </c>
      <c r="Q14" s="7">
        <f>J14</f>
        <v>240</v>
      </c>
    </row>
    <row r="15" spans="1:21" x14ac:dyDescent="0.3">
      <c r="B15" s="7"/>
      <c r="E15" s="8" t="s">
        <v>30</v>
      </c>
      <c r="G15" s="19">
        <v>45835</v>
      </c>
      <c r="H15" s="9" t="s">
        <v>17</v>
      </c>
      <c r="I15" s="10" t="s">
        <v>21</v>
      </c>
      <c r="J15" s="14">
        <v>496</v>
      </c>
      <c r="K15" s="10"/>
      <c r="M15" s="7"/>
      <c r="N15" s="7">
        <f>J15</f>
        <v>496</v>
      </c>
    </row>
    <row r="16" spans="1:21" x14ac:dyDescent="0.3">
      <c r="B16" s="7"/>
      <c r="E16" s="8" t="s">
        <v>30</v>
      </c>
      <c r="G16" s="19">
        <v>45832</v>
      </c>
      <c r="H16" s="13" t="s">
        <v>3</v>
      </c>
      <c r="I16" s="10" t="s">
        <v>29</v>
      </c>
      <c r="J16" s="14">
        <v>15.53</v>
      </c>
      <c r="K16" s="10"/>
      <c r="M16" s="7"/>
      <c r="N16" s="7">
        <f>J16</f>
        <v>15.53</v>
      </c>
    </row>
    <row r="17" spans="1:17" x14ac:dyDescent="0.3">
      <c r="B17" s="35" t="s">
        <v>20</v>
      </c>
      <c r="E17" s="8" t="s">
        <v>30</v>
      </c>
      <c r="G17" s="19">
        <v>45832</v>
      </c>
      <c r="H17" s="13" t="s">
        <v>17</v>
      </c>
      <c r="I17" s="10" t="s">
        <v>36</v>
      </c>
      <c r="J17" s="14">
        <v>90.9</v>
      </c>
      <c r="K17" s="10"/>
      <c r="M17" s="7"/>
      <c r="O17" s="7">
        <f>J17</f>
        <v>90.9</v>
      </c>
    </row>
    <row r="18" spans="1:17" x14ac:dyDescent="0.3">
      <c r="B18" s="36"/>
      <c r="E18" s="8" t="s">
        <v>30</v>
      </c>
      <c r="G18" s="19">
        <v>45839</v>
      </c>
      <c r="H18" s="13" t="s">
        <v>43</v>
      </c>
      <c r="I18" s="10" t="s">
        <v>44</v>
      </c>
      <c r="J18" s="14">
        <v>30</v>
      </c>
      <c r="K18" s="10"/>
      <c r="M18" s="7"/>
      <c r="O18" s="7"/>
    </row>
    <row r="19" spans="1:17" x14ac:dyDescent="0.3">
      <c r="B19" s="35">
        <f>B6</f>
        <v>18068.09</v>
      </c>
      <c r="E19" s="8" t="s">
        <v>30</v>
      </c>
      <c r="G19" s="19">
        <v>45852</v>
      </c>
      <c r="H19" s="9" t="s">
        <v>37</v>
      </c>
      <c r="I19" s="10" t="s">
        <v>38</v>
      </c>
      <c r="J19" s="14">
        <v>130</v>
      </c>
      <c r="K19" s="10"/>
      <c r="M19" s="7"/>
    </row>
    <row r="20" spans="1:17" x14ac:dyDescent="0.3">
      <c r="B20" s="36">
        <f>B11</f>
        <v>15206.4</v>
      </c>
      <c r="E20" s="8" t="s">
        <v>30</v>
      </c>
      <c r="G20" s="19">
        <v>45852</v>
      </c>
      <c r="H20" s="9" t="s">
        <v>39</v>
      </c>
      <c r="I20" s="10" t="s">
        <v>40</v>
      </c>
      <c r="J20" s="14">
        <v>100</v>
      </c>
      <c r="K20" s="10"/>
      <c r="M20" s="7"/>
    </row>
    <row r="21" spans="1:17" x14ac:dyDescent="0.3">
      <c r="B21" s="37">
        <f>SUM(B19:B20)</f>
        <v>33274.49</v>
      </c>
      <c r="E21" s="8" t="s">
        <v>30</v>
      </c>
      <c r="G21" s="19">
        <v>45852</v>
      </c>
      <c r="H21" s="9" t="s">
        <v>41</v>
      </c>
      <c r="I21" s="10" t="s">
        <v>42</v>
      </c>
      <c r="J21" s="14">
        <v>147.71</v>
      </c>
      <c r="K21" s="10"/>
      <c r="M21" s="7"/>
    </row>
    <row r="22" spans="1:17" x14ac:dyDescent="0.3">
      <c r="B22" s="35">
        <v>-700</v>
      </c>
      <c r="C22" s="7">
        <f>B14-13000</f>
        <v>34070.479999999996</v>
      </c>
      <c r="E22" s="8" t="s">
        <v>30</v>
      </c>
      <c r="G22" s="19">
        <v>45865</v>
      </c>
      <c r="H22" s="13" t="s">
        <v>17</v>
      </c>
      <c r="I22" s="10" t="s">
        <v>21</v>
      </c>
      <c r="J22" s="14">
        <v>496</v>
      </c>
      <c r="K22" s="10"/>
      <c r="M22" s="7"/>
      <c r="N22" s="7">
        <f>J22</f>
        <v>496</v>
      </c>
    </row>
    <row r="23" spans="1:17" x14ac:dyDescent="0.3">
      <c r="B23" s="38">
        <f>SUM(B21:B22)</f>
        <v>32574.489999999998</v>
      </c>
      <c r="E23" s="8" t="s">
        <v>30</v>
      </c>
      <c r="G23" s="19">
        <v>45865</v>
      </c>
      <c r="H23" s="13" t="s">
        <v>6</v>
      </c>
      <c r="I23" s="10" t="s">
        <v>46</v>
      </c>
      <c r="J23" s="10">
        <v>48.23</v>
      </c>
      <c r="K23" s="10"/>
      <c r="M23" s="7"/>
      <c r="O23" s="8">
        <f>J23</f>
        <v>48.23</v>
      </c>
    </row>
    <row r="24" spans="1:17" x14ac:dyDescent="0.3">
      <c r="E24" s="8" t="s">
        <v>30</v>
      </c>
      <c r="G24" s="19">
        <v>45865</v>
      </c>
      <c r="H24" s="9" t="s">
        <v>47</v>
      </c>
      <c r="I24" s="10" t="s">
        <v>48</v>
      </c>
      <c r="J24" s="14">
        <v>295.45999999999998</v>
      </c>
      <c r="K24" s="10"/>
      <c r="M24" s="7"/>
      <c r="Q24" s="7">
        <f>J24</f>
        <v>295.45999999999998</v>
      </c>
    </row>
    <row r="25" spans="1:17" x14ac:dyDescent="0.3">
      <c r="E25" s="8" t="s">
        <v>30</v>
      </c>
      <c r="G25" s="19">
        <v>45883</v>
      </c>
      <c r="H25" s="9" t="s">
        <v>53</v>
      </c>
      <c r="I25" s="10" t="s">
        <v>54</v>
      </c>
      <c r="J25" s="14">
        <v>36</v>
      </c>
      <c r="K25" s="10"/>
      <c r="M25" s="7"/>
      <c r="Q25" s="7"/>
    </row>
    <row r="26" spans="1:17" x14ac:dyDescent="0.3">
      <c r="A26" s="7"/>
      <c r="B26" s="7"/>
      <c r="E26" s="8" t="s">
        <v>30</v>
      </c>
      <c r="G26" s="19">
        <v>45888</v>
      </c>
      <c r="H26" s="9" t="s">
        <v>49</v>
      </c>
      <c r="I26" s="10" t="s">
        <v>50</v>
      </c>
      <c r="J26" s="14">
        <v>73.08</v>
      </c>
      <c r="K26" s="10"/>
      <c r="M26" s="7"/>
      <c r="O26" s="7"/>
      <c r="Q26" s="7">
        <f>J26</f>
        <v>73.08</v>
      </c>
    </row>
    <row r="27" spans="1:17" x14ac:dyDescent="0.3">
      <c r="B27" s="7"/>
      <c r="E27" s="8" t="s">
        <v>30</v>
      </c>
      <c r="G27" s="19">
        <v>45888</v>
      </c>
      <c r="H27" s="9" t="s">
        <v>6</v>
      </c>
      <c r="I27" s="10" t="str">
        <f>I23</f>
        <v>Expenses - sids fixings</v>
      </c>
      <c r="J27" s="14">
        <v>14.21</v>
      </c>
      <c r="K27" s="10"/>
      <c r="M27" s="7"/>
      <c r="Q27" s="7"/>
    </row>
    <row r="28" spans="1:17" ht="16.2" customHeight="1" x14ac:dyDescent="0.3">
      <c r="E28" s="8" t="s">
        <v>30</v>
      </c>
      <c r="G28" s="19">
        <v>45888</v>
      </c>
      <c r="H28" s="9" t="s">
        <v>51</v>
      </c>
      <c r="I28" s="10" t="s">
        <v>13</v>
      </c>
      <c r="J28" s="14">
        <v>31</v>
      </c>
      <c r="K28" s="10"/>
      <c r="M28" s="7"/>
      <c r="O28" s="7">
        <f>J28</f>
        <v>31</v>
      </c>
      <c r="Q28" s="7"/>
    </row>
    <row r="29" spans="1:17" x14ac:dyDescent="0.3">
      <c r="E29" s="8" t="s">
        <v>30</v>
      </c>
      <c r="G29" s="19">
        <v>45897</v>
      </c>
      <c r="H29" s="9" t="s">
        <v>51</v>
      </c>
      <c r="I29" s="10" t="s">
        <v>52</v>
      </c>
      <c r="J29" s="14">
        <v>559.29999999999995</v>
      </c>
      <c r="K29" s="10"/>
      <c r="M29" s="7"/>
      <c r="N29" s="7">
        <f>J29</f>
        <v>559.29999999999995</v>
      </c>
      <c r="O29" s="7"/>
      <c r="Q29" s="7"/>
    </row>
    <row r="30" spans="1:17" ht="12.6" customHeight="1" x14ac:dyDescent="0.3">
      <c r="E30" s="8" t="s">
        <v>30</v>
      </c>
      <c r="G30" s="19">
        <v>45925</v>
      </c>
      <c r="H30" s="9" t="s">
        <v>51</v>
      </c>
      <c r="I30" s="10" t="s">
        <v>13</v>
      </c>
      <c r="J30" s="14">
        <v>46.3</v>
      </c>
      <c r="K30" s="10"/>
      <c r="M30" s="7"/>
      <c r="N30" s="7"/>
      <c r="O30" s="7"/>
      <c r="Q30" s="7"/>
    </row>
    <row r="31" spans="1:17" ht="12.6" customHeight="1" x14ac:dyDescent="0.3">
      <c r="E31" s="8" t="s">
        <v>30</v>
      </c>
      <c r="G31" s="19">
        <v>45925</v>
      </c>
      <c r="H31" s="9" t="s">
        <v>51</v>
      </c>
      <c r="I31" s="10" t="s">
        <v>56</v>
      </c>
      <c r="J31" s="14">
        <v>508.86</v>
      </c>
      <c r="K31" s="10"/>
      <c r="M31" s="7"/>
      <c r="N31" s="7">
        <v>508.86</v>
      </c>
      <c r="O31" s="7"/>
      <c r="Q31" s="7"/>
    </row>
    <row r="32" spans="1:17" ht="12.6" customHeight="1" x14ac:dyDescent="0.3">
      <c r="E32" s="8" t="s">
        <v>60</v>
      </c>
      <c r="G32" s="19">
        <v>45960</v>
      </c>
      <c r="H32" s="9" t="s">
        <v>51</v>
      </c>
      <c r="I32" s="10" t="s">
        <v>13</v>
      </c>
      <c r="J32" s="14">
        <v>31</v>
      </c>
      <c r="K32" s="10"/>
      <c r="M32" s="7"/>
      <c r="N32" s="7"/>
      <c r="O32" s="7">
        <v>31</v>
      </c>
      <c r="Q32" s="7"/>
    </row>
    <row r="33" spans="5:21" ht="12.6" customHeight="1" x14ac:dyDescent="0.3">
      <c r="E33" s="8" t="s">
        <v>30</v>
      </c>
      <c r="G33" s="19">
        <v>45960</v>
      </c>
      <c r="H33" s="9" t="s">
        <v>51</v>
      </c>
      <c r="I33" s="10" t="s">
        <v>59</v>
      </c>
      <c r="J33" s="14">
        <v>508.66</v>
      </c>
      <c r="K33" s="10"/>
      <c r="M33" s="7"/>
      <c r="N33" s="7">
        <v>508.66</v>
      </c>
      <c r="O33" s="7"/>
      <c r="Q33" s="7"/>
    </row>
    <row r="34" spans="5:21" ht="12.6" customHeight="1" x14ac:dyDescent="0.3">
      <c r="E34" s="8" t="s">
        <v>30</v>
      </c>
      <c r="G34" s="19">
        <v>45982</v>
      </c>
      <c r="H34" s="9" t="s">
        <v>51</v>
      </c>
      <c r="I34" s="10" t="s">
        <v>62</v>
      </c>
      <c r="J34" s="14">
        <v>46.3</v>
      </c>
      <c r="K34" s="10"/>
      <c r="M34" s="7"/>
      <c r="N34" s="7"/>
      <c r="O34" s="7"/>
      <c r="Q34" s="7"/>
    </row>
    <row r="35" spans="5:21" x14ac:dyDescent="0.3">
      <c r="E35" s="8" t="s">
        <v>30</v>
      </c>
      <c r="G35" s="19">
        <v>45982</v>
      </c>
      <c r="H35" s="9" t="s">
        <v>63</v>
      </c>
      <c r="I35" s="10" t="s">
        <v>66</v>
      </c>
      <c r="J35" s="14">
        <v>420</v>
      </c>
      <c r="K35" s="10"/>
      <c r="M35" s="7">
        <v>70</v>
      </c>
      <c r="N35" s="7"/>
      <c r="O35" s="7"/>
      <c r="Q35" s="7"/>
    </row>
    <row r="36" spans="5:21" x14ac:dyDescent="0.3">
      <c r="E36" s="8" t="s">
        <v>30</v>
      </c>
      <c r="G36" s="19">
        <v>45982</v>
      </c>
      <c r="H36" s="9" t="s">
        <v>64</v>
      </c>
      <c r="I36" s="10" t="s">
        <v>65</v>
      </c>
      <c r="J36" s="14">
        <v>66</v>
      </c>
      <c r="K36" s="10"/>
      <c r="M36" s="7">
        <v>11</v>
      </c>
      <c r="O36" s="7"/>
      <c r="Q36" s="7"/>
      <c r="S36" s="7">
        <v>66</v>
      </c>
    </row>
    <row r="37" spans="5:21" x14ac:dyDescent="0.3">
      <c r="E37" s="8" t="s">
        <v>30</v>
      </c>
      <c r="G37" s="19">
        <v>45989</v>
      </c>
      <c r="H37" s="9" t="s">
        <v>51</v>
      </c>
      <c r="I37" s="10" t="s">
        <v>75</v>
      </c>
      <c r="J37" s="14">
        <v>508.66</v>
      </c>
      <c r="K37" s="10"/>
      <c r="M37" s="7"/>
      <c r="O37" s="7"/>
      <c r="Q37" s="7"/>
      <c r="S37" s="7"/>
    </row>
    <row r="38" spans="5:21" x14ac:dyDescent="0.3">
      <c r="E38" s="8" t="s">
        <v>30</v>
      </c>
      <c r="G38" s="19">
        <v>45995</v>
      </c>
      <c r="H38" s="9" t="s">
        <v>67</v>
      </c>
      <c r="I38" s="10" t="s">
        <v>68</v>
      </c>
      <c r="J38" s="14">
        <v>1000</v>
      </c>
      <c r="K38" s="10"/>
      <c r="M38" s="7"/>
      <c r="O38" s="7"/>
      <c r="Q38" s="7"/>
      <c r="R38" s="7">
        <v>1000</v>
      </c>
      <c r="S38" s="7"/>
    </row>
    <row r="39" spans="5:21" x14ac:dyDescent="0.3">
      <c r="E39" s="8" t="s">
        <v>30</v>
      </c>
      <c r="G39" s="19">
        <v>46003</v>
      </c>
      <c r="H39" s="9" t="s">
        <v>69</v>
      </c>
      <c r="I39" s="32" t="s">
        <v>70</v>
      </c>
      <c r="J39" s="14">
        <v>700</v>
      </c>
      <c r="K39" s="10"/>
      <c r="M39" s="7"/>
      <c r="N39" s="7"/>
      <c r="O39" s="7"/>
      <c r="Q39" s="7"/>
      <c r="S39" s="7"/>
      <c r="T39" s="7">
        <v>700</v>
      </c>
    </row>
    <row r="40" spans="5:21" x14ac:dyDescent="0.3">
      <c r="E40" s="8" t="s">
        <v>30</v>
      </c>
      <c r="G40" s="19">
        <v>46003</v>
      </c>
      <c r="H40" s="9" t="s">
        <v>51</v>
      </c>
      <c r="I40" s="10" t="s">
        <v>71</v>
      </c>
      <c r="J40" s="14">
        <v>31</v>
      </c>
      <c r="K40" s="10"/>
      <c r="M40" s="7"/>
      <c r="O40" s="7">
        <v>31</v>
      </c>
      <c r="Q40" s="30"/>
      <c r="S40" s="7"/>
    </row>
    <row r="41" spans="5:21" x14ac:dyDescent="0.3">
      <c r="E41" s="8" t="s">
        <v>30</v>
      </c>
      <c r="G41" s="19">
        <v>46022</v>
      </c>
      <c r="H41" s="9" t="s">
        <v>51</v>
      </c>
      <c r="I41" s="10" t="s">
        <v>74</v>
      </c>
      <c r="J41" s="14">
        <v>508.66</v>
      </c>
      <c r="K41" s="10"/>
      <c r="M41" s="7"/>
      <c r="N41" s="7">
        <f>J41</f>
        <v>508.66</v>
      </c>
      <c r="O41" s="7"/>
      <c r="Q41" s="30"/>
      <c r="S41" s="7"/>
    </row>
    <row r="42" spans="5:21" x14ac:dyDescent="0.3">
      <c r="E42" s="8" t="s">
        <v>30</v>
      </c>
      <c r="G42" s="19">
        <v>46014</v>
      </c>
      <c r="H42" s="9" t="s">
        <v>76</v>
      </c>
      <c r="I42" s="10" t="s">
        <v>77</v>
      </c>
      <c r="J42" s="14">
        <v>19</v>
      </c>
      <c r="K42" s="10"/>
      <c r="M42" s="7"/>
      <c r="O42" s="7"/>
      <c r="Q42" s="30"/>
      <c r="S42" s="7"/>
    </row>
    <row r="43" spans="5:21" x14ac:dyDescent="0.3">
      <c r="E43" s="8" t="s">
        <v>30</v>
      </c>
      <c r="G43" s="19">
        <v>46043</v>
      </c>
      <c r="H43" s="9" t="s">
        <v>51</v>
      </c>
      <c r="I43" s="10" t="s">
        <v>13</v>
      </c>
      <c r="J43" s="14">
        <v>46.3</v>
      </c>
      <c r="K43" s="10"/>
      <c r="M43" s="7"/>
      <c r="O43" s="7"/>
      <c r="Q43" s="30"/>
      <c r="S43" s="7"/>
    </row>
    <row r="44" spans="5:21" x14ac:dyDescent="0.3">
      <c r="E44" s="8" t="s">
        <v>30</v>
      </c>
      <c r="G44" s="19">
        <v>46049</v>
      </c>
      <c r="H44" s="9" t="s">
        <v>47</v>
      </c>
      <c r="I44" s="10" t="s">
        <v>48</v>
      </c>
      <c r="J44" s="14">
        <v>250</v>
      </c>
      <c r="K44" s="10"/>
      <c r="M44" s="7"/>
      <c r="O44" s="7"/>
      <c r="Q44" s="30"/>
      <c r="S44" s="7"/>
    </row>
    <row r="45" spans="5:21" x14ac:dyDescent="0.3">
      <c r="E45" s="8" t="s">
        <v>30</v>
      </c>
      <c r="G45" s="19">
        <v>46049</v>
      </c>
      <c r="H45" s="9" t="s">
        <v>51</v>
      </c>
      <c r="I45" s="10" t="s">
        <v>78</v>
      </c>
      <c r="J45" s="14">
        <v>508.66</v>
      </c>
      <c r="K45" s="10"/>
      <c r="M45" s="7"/>
      <c r="O45" s="7"/>
      <c r="Q45" s="30"/>
      <c r="S45" s="7"/>
    </row>
    <row r="46" spans="5:21" x14ac:dyDescent="0.3">
      <c r="E46" s="8" t="s">
        <v>30</v>
      </c>
      <c r="G46" s="19">
        <v>46049</v>
      </c>
      <c r="H46" s="9" t="s">
        <v>5</v>
      </c>
      <c r="I46" s="10" t="s">
        <v>79</v>
      </c>
      <c r="J46" s="39">
        <v>2111</v>
      </c>
      <c r="K46" s="10"/>
      <c r="M46" s="7"/>
      <c r="O46" s="7"/>
      <c r="Q46" s="30"/>
      <c r="S46" s="7"/>
    </row>
    <row r="47" spans="5:21" x14ac:dyDescent="0.3">
      <c r="E47" s="8" t="s">
        <v>30</v>
      </c>
      <c r="G47" s="19">
        <v>46079</v>
      </c>
      <c r="H47" s="9" t="s">
        <v>51</v>
      </c>
      <c r="I47" s="10" t="s">
        <v>80</v>
      </c>
      <c r="J47" s="14">
        <v>508.86</v>
      </c>
      <c r="K47" s="10"/>
      <c r="M47" s="7"/>
      <c r="N47" s="7">
        <f>J47</f>
        <v>508.86</v>
      </c>
      <c r="O47" s="7"/>
      <c r="Q47" s="30"/>
      <c r="S47" s="7"/>
    </row>
    <row r="48" spans="5:21" x14ac:dyDescent="0.3">
      <c r="E48" s="8" t="s">
        <v>30</v>
      </c>
      <c r="G48" s="19">
        <v>46079</v>
      </c>
      <c r="H48" s="9" t="s">
        <v>39</v>
      </c>
      <c r="I48" s="10" t="s">
        <v>81</v>
      </c>
      <c r="J48" s="14">
        <v>112.5</v>
      </c>
      <c r="K48" s="10"/>
      <c r="M48" s="7"/>
      <c r="O48" s="7"/>
      <c r="Q48" s="30"/>
      <c r="S48" s="7"/>
      <c r="U48" s="7">
        <f>J48</f>
        <v>112.5</v>
      </c>
    </row>
    <row r="49" spans="1:20" x14ac:dyDescent="0.3">
      <c r="E49" s="8" t="s">
        <v>30</v>
      </c>
      <c r="G49" s="19">
        <v>46079</v>
      </c>
      <c r="H49" s="8" t="s">
        <v>51</v>
      </c>
      <c r="I49" s="8" t="s">
        <v>82</v>
      </c>
      <c r="J49" s="8">
        <v>45.49</v>
      </c>
      <c r="O49" s="8">
        <f>J49</f>
        <v>45.49</v>
      </c>
      <c r="T49" s="7"/>
    </row>
    <row r="50" spans="1:20" x14ac:dyDescent="0.3">
      <c r="E50" s="8" t="s">
        <v>30</v>
      </c>
      <c r="G50" s="19">
        <v>46104</v>
      </c>
      <c r="H50" s="8" t="s">
        <v>51</v>
      </c>
      <c r="I50" s="8" t="s">
        <v>83</v>
      </c>
      <c r="J50" s="7">
        <v>46.3</v>
      </c>
      <c r="T50" s="7"/>
    </row>
    <row r="51" spans="1:20" x14ac:dyDescent="0.3">
      <c r="E51" s="8" t="s">
        <v>30</v>
      </c>
      <c r="G51" s="19">
        <v>46108</v>
      </c>
      <c r="H51" s="8" t="s">
        <v>51</v>
      </c>
      <c r="I51" s="8" t="s">
        <v>83</v>
      </c>
      <c r="J51" s="33">
        <v>46.3</v>
      </c>
      <c r="O51" s="7">
        <f>J51</f>
        <v>46.3</v>
      </c>
      <c r="T51" s="7"/>
    </row>
    <row r="52" spans="1:20" x14ac:dyDescent="0.3">
      <c r="E52" s="8" t="s">
        <v>30</v>
      </c>
      <c r="G52" s="19">
        <v>46104</v>
      </c>
      <c r="H52" s="8" t="s">
        <v>84</v>
      </c>
      <c r="I52" s="8" t="s">
        <v>85</v>
      </c>
      <c r="J52" s="7">
        <v>192</v>
      </c>
      <c r="M52" s="7">
        <v>32</v>
      </c>
      <c r="T52" s="7"/>
    </row>
    <row r="53" spans="1:20" x14ac:dyDescent="0.3">
      <c r="E53" s="8" t="s">
        <v>30</v>
      </c>
      <c r="G53" s="19">
        <v>46108</v>
      </c>
      <c r="H53" s="8" t="s">
        <v>84</v>
      </c>
      <c r="I53" s="8" t="s">
        <v>85</v>
      </c>
      <c r="J53" s="33">
        <v>192</v>
      </c>
      <c r="T53" s="7"/>
    </row>
    <row r="54" spans="1:20" x14ac:dyDescent="0.3">
      <c r="E54" s="8" t="s">
        <v>30</v>
      </c>
      <c r="G54" s="19">
        <v>46108</v>
      </c>
      <c r="H54" s="8" t="s">
        <v>51</v>
      </c>
      <c r="I54" s="8" t="s">
        <v>86</v>
      </c>
      <c r="J54" s="7">
        <v>508.66</v>
      </c>
      <c r="N54" s="7">
        <f>J54</f>
        <v>508.66</v>
      </c>
      <c r="T54" s="7"/>
    </row>
    <row r="55" spans="1:20" x14ac:dyDescent="0.3">
      <c r="T55" s="7"/>
    </row>
    <row r="56" spans="1:20" ht="14.4" thickBot="1" x14ac:dyDescent="0.35">
      <c r="A56" s="8" t="s">
        <v>15</v>
      </c>
      <c r="D56" s="7">
        <v>12668</v>
      </c>
      <c r="H56" s="9"/>
      <c r="I56" s="10"/>
      <c r="J56" s="26">
        <f>SUM(J4:J55)</f>
        <v>14207.209999999997</v>
      </c>
      <c r="K56" s="26">
        <f>SUM(K9:K36)</f>
        <v>378.51</v>
      </c>
      <c r="L56" s="27">
        <f>SUM(L4:L36)</f>
        <v>500</v>
      </c>
      <c r="M56" s="16">
        <f>SUM(M4:M36)</f>
        <v>185</v>
      </c>
      <c r="N56" s="27">
        <f>SUM(N4:N36)</f>
        <v>3607.41</v>
      </c>
      <c r="O56" s="16">
        <f t="shared" ref="O56:Q56" si="0">SUM(O4:O49)</f>
        <v>323.91999999999996</v>
      </c>
      <c r="P56" s="16">
        <f t="shared" si="0"/>
        <v>384</v>
      </c>
      <c r="Q56" s="27">
        <f t="shared" si="0"/>
        <v>655.54000000000008</v>
      </c>
      <c r="R56" s="16">
        <f>SUM(R37:R49)</f>
        <v>1000</v>
      </c>
      <c r="S56" s="16">
        <f>SUM(S36:S49)</f>
        <v>66</v>
      </c>
      <c r="T56" s="16">
        <f>SUM(T34:T49)</f>
        <v>700</v>
      </c>
    </row>
    <row r="57" spans="1:20" x14ac:dyDescent="0.3">
      <c r="C57" s="8" t="s">
        <v>10</v>
      </c>
      <c r="D57" s="7">
        <f>B14</f>
        <v>47070.479999999996</v>
      </c>
      <c r="H57" s="9"/>
      <c r="I57" s="10"/>
      <c r="J57" s="14">
        <f>-J56</f>
        <v>-14207.209999999997</v>
      </c>
      <c r="K57" s="10"/>
      <c r="M57" s="7"/>
    </row>
    <row r="58" spans="1:20" x14ac:dyDescent="0.3">
      <c r="C58" s="8" t="s">
        <v>45</v>
      </c>
      <c r="D58" s="7"/>
      <c r="H58" s="9"/>
      <c r="I58" s="10"/>
      <c r="J58" s="14"/>
      <c r="K58" s="10"/>
      <c r="M58" s="7"/>
    </row>
    <row r="59" spans="1:20" x14ac:dyDescent="0.3">
      <c r="C59" s="8" t="s">
        <v>9</v>
      </c>
      <c r="D59" s="7">
        <f>J57</f>
        <v>-14207.209999999997</v>
      </c>
      <c r="H59" s="9"/>
      <c r="I59" s="10"/>
      <c r="J59" s="14"/>
      <c r="K59" s="10"/>
      <c r="M59" s="7"/>
    </row>
    <row r="60" spans="1:20" ht="14.4" thickBot="1" x14ac:dyDescent="0.35">
      <c r="C60" s="6" t="s">
        <v>88</v>
      </c>
      <c r="D60" s="16">
        <f>SUM(D56:D59)</f>
        <v>45531.27</v>
      </c>
      <c r="G60" s="8" t="s">
        <v>4</v>
      </c>
      <c r="H60" s="9"/>
      <c r="I60" s="10"/>
      <c r="J60" s="14"/>
      <c r="K60" s="10"/>
      <c r="M60" s="7"/>
    </row>
    <row r="61" spans="1:20" ht="14.4" thickBot="1" x14ac:dyDescent="0.35">
      <c r="H61" s="9"/>
      <c r="I61" s="10"/>
      <c r="J61" s="14"/>
      <c r="K61" s="11"/>
      <c r="M61" s="7"/>
    </row>
    <row r="62" spans="1:20" ht="14.4" thickBot="1" x14ac:dyDescent="0.35">
      <c r="B62" s="8" t="s">
        <v>87</v>
      </c>
      <c r="C62" s="33" t="s">
        <v>89</v>
      </c>
      <c r="D62" s="29">
        <f>D60</f>
        <v>45531.27</v>
      </c>
      <c r="H62" s="9"/>
      <c r="I62" s="10"/>
      <c r="J62" s="14"/>
      <c r="K62" s="10"/>
      <c r="M62" s="7"/>
    </row>
    <row r="63" spans="1:20" ht="14.4" thickBot="1" x14ac:dyDescent="0.35">
      <c r="C63" s="7"/>
      <c r="D63" s="7"/>
      <c r="H63" s="9"/>
      <c r="I63" s="10"/>
      <c r="J63" s="14"/>
      <c r="K63" s="10"/>
      <c r="M63" s="7"/>
    </row>
    <row r="64" spans="1:20" ht="14.4" thickBot="1" x14ac:dyDescent="0.35">
      <c r="A64" s="40" t="s">
        <v>90</v>
      </c>
      <c r="B64" s="41"/>
      <c r="C64" s="41"/>
      <c r="D64" s="42">
        <f>D60</f>
        <v>45531.27</v>
      </c>
      <c r="H64" s="9"/>
      <c r="I64" s="10"/>
      <c r="J64" s="14"/>
      <c r="K64" s="10"/>
      <c r="M64" s="7"/>
    </row>
    <row r="65" spans="4:13" x14ac:dyDescent="0.3">
      <c r="D65" s="7"/>
      <c r="G65" s="7"/>
      <c r="H65" s="9"/>
      <c r="I65" s="10"/>
      <c r="J65" s="14"/>
      <c r="K65" s="10"/>
      <c r="M65" s="7"/>
    </row>
    <row r="66" spans="4:13" x14ac:dyDescent="0.3">
      <c r="D66" s="7">
        <f>D57-13000</f>
        <v>34070.479999999996</v>
      </c>
      <c r="H66" s="9"/>
      <c r="I66" s="10"/>
      <c r="J66" s="14"/>
      <c r="K66" s="11"/>
      <c r="M66" s="7"/>
    </row>
    <row r="67" spans="4:13" x14ac:dyDescent="0.3">
      <c r="H67" s="9"/>
      <c r="I67" s="10"/>
      <c r="J67" s="14"/>
      <c r="K67" s="10"/>
      <c r="M67" s="7"/>
    </row>
    <row r="68" spans="4:13" x14ac:dyDescent="0.3">
      <c r="H68" s="9"/>
      <c r="I68" s="10"/>
      <c r="J68" s="14"/>
      <c r="K68" s="10"/>
      <c r="M68" s="7"/>
    </row>
    <row r="69" spans="4:13" x14ac:dyDescent="0.3">
      <c r="H69" s="9"/>
      <c r="I69" s="11"/>
      <c r="J69" s="12"/>
      <c r="K69" s="11"/>
      <c r="M69" s="7"/>
    </row>
    <row r="70" spans="4:13" x14ac:dyDescent="0.3">
      <c r="H70" s="9"/>
      <c r="I70" s="11"/>
      <c r="J70" s="12"/>
      <c r="K70" s="11"/>
      <c r="M70" s="7"/>
    </row>
    <row r="71" spans="4:13" x14ac:dyDescent="0.3">
      <c r="H71" s="9"/>
      <c r="I71" s="10"/>
      <c r="J71" s="14"/>
      <c r="K71" s="10"/>
      <c r="M71" s="7"/>
    </row>
    <row r="72" spans="4:13" x14ac:dyDescent="0.3">
      <c r="H72" s="9"/>
      <c r="I72" s="10"/>
      <c r="J72" s="14"/>
      <c r="K72" s="11"/>
      <c r="M72" s="7"/>
    </row>
    <row r="73" spans="4:13" x14ac:dyDescent="0.3">
      <c r="H73" s="9"/>
      <c r="I73" s="10"/>
      <c r="J73" s="14"/>
      <c r="K73" s="10"/>
      <c r="M73" s="7"/>
    </row>
    <row r="74" spans="4:13" ht="14.4" x14ac:dyDescent="0.3">
      <c r="F74" s="7"/>
      <c r="H74" s="3"/>
      <c r="I74" s="2"/>
      <c r="J74" s="4"/>
      <c r="K74" s="2"/>
      <c r="M74" s="7"/>
    </row>
    <row r="75" spans="4:13" ht="14.4" x14ac:dyDescent="0.3">
      <c r="F75" s="7"/>
      <c r="H75" s="3"/>
      <c r="I75" s="2"/>
      <c r="J75" s="7"/>
      <c r="K75" s="2"/>
      <c r="M75" s="7"/>
    </row>
    <row r="76" spans="4:13" ht="14.4" x14ac:dyDescent="0.3">
      <c r="F76" s="7"/>
      <c r="H76" s="3"/>
      <c r="I76" s="2"/>
      <c r="J76" s="4"/>
      <c r="K76" s="2"/>
      <c r="M76" s="7"/>
    </row>
    <row r="77" spans="4:13" ht="14.4" x14ac:dyDescent="0.3">
      <c r="F77" s="7"/>
      <c r="H77" s="3"/>
      <c r="I77" s="2"/>
      <c r="J77" s="4"/>
      <c r="K77" s="2"/>
      <c r="M77" s="7"/>
    </row>
    <row r="78" spans="4:13" x14ac:dyDescent="0.3">
      <c r="F78" s="7"/>
      <c r="H78" s="9"/>
      <c r="I78" s="10"/>
      <c r="J78" s="14"/>
      <c r="K78" s="10"/>
      <c r="M78" s="7"/>
    </row>
    <row r="79" spans="4:13" x14ac:dyDescent="0.3">
      <c r="F79" s="7"/>
      <c r="H79" s="9"/>
      <c r="I79" s="10"/>
      <c r="J79" s="14"/>
      <c r="K79" s="10"/>
      <c r="M79" s="7"/>
    </row>
    <row r="80" spans="4:13" x14ac:dyDescent="0.3">
      <c r="H80" s="18"/>
      <c r="J80" s="7"/>
      <c r="M80" s="7"/>
    </row>
    <row r="81" spans="2:16" x14ac:dyDescent="0.3">
      <c r="F81" s="7"/>
      <c r="H81" s="9"/>
      <c r="I81" s="10"/>
      <c r="J81" s="14"/>
      <c r="K81" s="10"/>
      <c r="M81" s="7"/>
    </row>
    <row r="82" spans="2:16" x14ac:dyDescent="0.3">
      <c r="F82" s="7"/>
      <c r="H82" s="9"/>
      <c r="I82" s="10"/>
      <c r="J82" s="14"/>
      <c r="K82" s="10"/>
      <c r="M82" s="7"/>
    </row>
    <row r="83" spans="2:16" x14ac:dyDescent="0.3">
      <c r="F83" s="7"/>
      <c r="H83" s="9"/>
      <c r="I83" s="10"/>
      <c r="J83" s="14"/>
      <c r="K83" s="10"/>
      <c r="M83" s="7"/>
    </row>
    <row r="84" spans="2:16" ht="32.4" customHeight="1" x14ac:dyDescent="0.3">
      <c r="H84" s="9"/>
      <c r="I84" s="21"/>
      <c r="J84" s="23"/>
      <c r="K84" s="21"/>
      <c r="M84" s="24"/>
      <c r="N84" s="10"/>
      <c r="O84" s="10"/>
      <c r="P84" s="10"/>
    </row>
    <row r="85" spans="2:16" ht="40.200000000000003" customHeight="1" x14ac:dyDescent="0.3">
      <c r="H85" s="9"/>
      <c r="I85" s="20"/>
      <c r="J85" s="22"/>
      <c r="K85" s="20"/>
    </row>
    <row r="86" spans="2:16" ht="14.4" customHeight="1" x14ac:dyDescent="0.3">
      <c r="H86" s="9"/>
      <c r="I86" s="10"/>
      <c r="J86" s="23"/>
      <c r="K86" s="10"/>
      <c r="M86" s="7"/>
    </row>
    <row r="87" spans="2:16" ht="14.4" customHeight="1" x14ac:dyDescent="0.3">
      <c r="H87" s="9"/>
      <c r="I87" s="10"/>
      <c r="J87" s="23"/>
      <c r="K87" s="10"/>
      <c r="M87" s="7"/>
    </row>
    <row r="88" spans="2:16" x14ac:dyDescent="0.3">
      <c r="H88" s="9"/>
      <c r="I88" s="10"/>
      <c r="J88" s="14"/>
      <c r="K88" s="10"/>
      <c r="M88" s="7"/>
    </row>
    <row r="89" spans="2:16" x14ac:dyDescent="0.3">
      <c r="H89" s="9"/>
      <c r="I89" s="10"/>
      <c r="J89" s="14"/>
      <c r="K89" s="10"/>
      <c r="M89" s="7"/>
    </row>
    <row r="90" spans="2:16" x14ac:dyDescent="0.3">
      <c r="H90" s="9"/>
      <c r="I90" s="10"/>
      <c r="J90" s="14"/>
      <c r="K90" s="10"/>
      <c r="M90" s="7"/>
    </row>
    <row r="91" spans="2:16" x14ac:dyDescent="0.3">
      <c r="H91" s="9"/>
      <c r="I91" s="10"/>
      <c r="J91" s="14"/>
      <c r="K91" s="10"/>
      <c r="M91" s="7"/>
    </row>
    <row r="92" spans="2:16" x14ac:dyDescent="0.3">
      <c r="H92" s="15"/>
      <c r="I92" s="10"/>
      <c r="J92" s="10"/>
      <c r="K92" s="10"/>
    </row>
    <row r="93" spans="2:16" x14ac:dyDescent="0.3">
      <c r="B93" s="7"/>
      <c r="H93" s="11"/>
      <c r="I93" s="11"/>
      <c r="J93" s="12"/>
      <c r="K93" s="10"/>
      <c r="M93" s="8">
        <f>SUM(M3:M92)</f>
        <v>402</v>
      </c>
    </row>
    <row r="94" spans="2:16" x14ac:dyDescent="0.3">
      <c r="H94" s="17"/>
      <c r="I94" s="11"/>
      <c r="J94" s="11"/>
      <c r="K94" s="11"/>
    </row>
    <row r="96" spans="2:16" x14ac:dyDescent="0.3">
      <c r="B96" s="7"/>
      <c r="D96" s="7"/>
    </row>
    <row r="97" spans="4:10" ht="14.4" x14ac:dyDescent="0.3">
      <c r="D97" s="1"/>
      <c r="J97" s="7"/>
    </row>
    <row r="98" spans="4:10" ht="14.4" x14ac:dyDescent="0.3">
      <c r="D98" s="1"/>
      <c r="J98" s="7"/>
    </row>
    <row r="99" spans="4:10" x14ac:dyDescent="0.3">
      <c r="D99" s="7"/>
    </row>
    <row r="100" spans="4:10" x14ac:dyDescent="0.3">
      <c r="D100" s="7"/>
    </row>
    <row r="101" spans="4:10" x14ac:dyDescent="0.3">
      <c r="D101" s="7"/>
    </row>
    <row r="102" spans="4:10" x14ac:dyDescent="0.3">
      <c r="F102" s="7"/>
    </row>
  </sheetData>
  <pageMargins left="0.7" right="0.7" top="0.75" bottom="0.75" header="0.3" footer="0.3"/>
  <pageSetup paperSize="9" scale="34" orientation="landscape" horizontalDpi="4294967293" verticalDpi="0" r:id="rId1"/>
  <rowBreaks count="1" manualBreakCount="1">
    <brk id="11" max="16383" man="1"/>
  </rowBreaks>
  <colBreaks count="1" manualBreakCount="1">
    <brk id="2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78F1C-A3E3-437D-9088-FF4A1B68757E}">
  <sheetPr>
    <pageSetUpPr fitToPage="1"/>
  </sheetPr>
  <dimension ref="A1:AB104"/>
  <sheetViews>
    <sheetView zoomScale="112" zoomScaleNormal="112" workbookViewId="0">
      <pane ySplit="1" topLeftCell="A12" activePane="bottomLeft" state="frozen"/>
      <selection pane="bottomLeft" activeCell="H4" sqref="H4:K33"/>
    </sheetView>
  </sheetViews>
  <sheetFormatPr defaultColWidth="8.88671875" defaultRowHeight="13.8" x14ac:dyDescent="0.3"/>
  <cols>
    <col min="1" max="1" width="11.109375" style="8" customWidth="1"/>
    <col min="2" max="2" width="15.33203125" style="8" customWidth="1"/>
    <col min="3" max="3" width="25.88671875" style="8" customWidth="1"/>
    <col min="4" max="4" width="10.6640625" style="8" customWidth="1"/>
    <col min="5" max="5" width="10.5546875" style="8" customWidth="1"/>
    <col min="6" max="6" width="9.33203125" style="8" customWidth="1"/>
    <col min="7" max="7" width="3.33203125" style="8" customWidth="1"/>
    <col min="8" max="8" width="10.6640625" style="43" customWidth="1"/>
    <col min="9" max="9" width="4.88671875" style="8" customWidth="1"/>
    <col min="10" max="10" width="27.109375" style="8" customWidth="1"/>
    <col min="11" max="11" width="21.33203125" style="8" customWidth="1"/>
    <col min="12" max="12" width="8.88671875" style="8"/>
    <col min="13" max="13" width="15.6640625" style="8" customWidth="1"/>
    <col min="14" max="15" width="8.88671875" style="8"/>
    <col min="16" max="16" width="14.44140625" style="8" customWidth="1"/>
    <col min="17" max="17" width="13.6640625" style="8" customWidth="1"/>
    <col min="18" max="18" width="8.88671875" style="8"/>
    <col min="19" max="19" width="12" style="8" customWidth="1"/>
    <col min="20" max="20" width="13" style="8" customWidth="1"/>
    <col min="21" max="16384" width="8.88671875" style="8"/>
  </cols>
  <sheetData>
    <row r="1" spans="1:28" ht="18" x14ac:dyDescent="0.35">
      <c r="A1" s="46" t="s">
        <v>8</v>
      </c>
      <c r="B1" s="7"/>
      <c r="J1" s="46" t="s">
        <v>9</v>
      </c>
      <c r="M1" s="6" t="s">
        <v>7</v>
      </c>
      <c r="N1" s="6" t="s">
        <v>0</v>
      </c>
      <c r="O1" s="25" t="s">
        <v>2</v>
      </c>
      <c r="P1" s="6" t="s">
        <v>22</v>
      </c>
      <c r="Q1" s="28" t="s">
        <v>23</v>
      </c>
      <c r="R1" s="6" t="s">
        <v>26</v>
      </c>
      <c r="S1" s="6" t="s">
        <v>35</v>
      </c>
      <c r="T1" s="6" t="s">
        <v>73</v>
      </c>
      <c r="U1" s="6" t="s">
        <v>57</v>
      </c>
      <c r="V1" s="31" t="s">
        <v>72</v>
      </c>
      <c r="W1" s="6" t="s">
        <v>12</v>
      </c>
      <c r="X1" s="6" t="s">
        <v>106</v>
      </c>
      <c r="Z1" s="6" t="s">
        <v>107</v>
      </c>
      <c r="AA1" s="6" t="s">
        <v>113</v>
      </c>
      <c r="AB1" s="6" t="s">
        <v>120</v>
      </c>
    </row>
    <row r="2" spans="1:28" x14ac:dyDescent="0.3">
      <c r="A2" s="6" t="s">
        <v>95</v>
      </c>
      <c r="B2" s="44" t="s">
        <v>96</v>
      </c>
      <c r="C2" s="6" t="s">
        <v>97</v>
      </c>
      <c r="D2" s="6"/>
      <c r="E2" s="6"/>
      <c r="F2" s="6"/>
      <c r="G2" s="6"/>
      <c r="H2" s="45" t="s">
        <v>1</v>
      </c>
      <c r="I2" s="6"/>
      <c r="J2" s="6" t="s">
        <v>97</v>
      </c>
      <c r="K2" s="6" t="s">
        <v>96</v>
      </c>
    </row>
    <row r="3" spans="1:28" x14ac:dyDescent="0.3">
      <c r="A3" s="6"/>
      <c r="B3" s="44"/>
      <c r="C3" s="6"/>
      <c r="D3" s="6"/>
      <c r="E3" s="6"/>
      <c r="F3" s="6"/>
      <c r="G3" s="6"/>
      <c r="H3" s="45"/>
      <c r="I3" s="6"/>
      <c r="J3" s="6"/>
      <c r="K3" s="6"/>
    </row>
    <row r="4" spans="1:28" ht="14.4" x14ac:dyDescent="0.3">
      <c r="A4" s="5">
        <v>46120</v>
      </c>
      <c r="B4" s="1">
        <v>6500</v>
      </c>
      <c r="C4" t="s">
        <v>93</v>
      </c>
      <c r="D4"/>
      <c r="F4" s="8" t="s">
        <v>30</v>
      </c>
      <c r="H4" s="43">
        <v>46139</v>
      </c>
      <c r="I4" s="7"/>
      <c r="J4" s="9" t="s">
        <v>94</v>
      </c>
      <c r="K4" s="7">
        <v>228</v>
      </c>
      <c r="L4" s="10"/>
      <c r="M4" s="10"/>
      <c r="O4" s="7">
        <v>38</v>
      </c>
      <c r="P4" s="8" t="s">
        <v>103</v>
      </c>
      <c r="S4" s="7">
        <f>K4</f>
        <v>228</v>
      </c>
    </row>
    <row r="5" spans="1:28" ht="14.4" x14ac:dyDescent="0.3">
      <c r="A5" s="5">
        <v>46136</v>
      </c>
      <c r="B5" s="1">
        <v>500</v>
      </c>
      <c r="C5" t="s">
        <v>98</v>
      </c>
      <c r="D5"/>
      <c r="F5" s="8" t="s">
        <v>30</v>
      </c>
      <c r="H5" s="43">
        <v>46139</v>
      </c>
      <c r="I5" s="7"/>
      <c r="J5" s="9" t="s">
        <v>100</v>
      </c>
      <c r="K5" s="7">
        <v>187.05</v>
      </c>
      <c r="L5" s="12"/>
      <c r="M5" s="10"/>
      <c r="O5" s="7">
        <v>31.18</v>
      </c>
      <c r="Q5" s="7"/>
      <c r="X5" s="7">
        <f>K5</f>
        <v>187.05</v>
      </c>
    </row>
    <row r="6" spans="1:28" ht="14.4" x14ac:dyDescent="0.3">
      <c r="A6" s="5">
        <v>46129</v>
      </c>
      <c r="B6" s="1">
        <v>192</v>
      </c>
      <c r="C6" t="s">
        <v>99</v>
      </c>
      <c r="D6"/>
      <c r="F6" s="8" t="s">
        <v>30</v>
      </c>
      <c r="H6" s="43">
        <v>46139</v>
      </c>
      <c r="I6" s="7"/>
      <c r="J6" s="9" t="s">
        <v>101</v>
      </c>
      <c r="K6" s="7">
        <v>112.5</v>
      </c>
      <c r="L6" s="12"/>
      <c r="M6" s="10"/>
      <c r="N6" s="7"/>
      <c r="O6" s="7">
        <v>0</v>
      </c>
      <c r="T6" s="7"/>
      <c r="V6" s="7"/>
      <c r="W6" s="7">
        <f>K6</f>
        <v>112.5</v>
      </c>
    </row>
    <row r="7" spans="1:28" ht="14.4" x14ac:dyDescent="0.3">
      <c r="A7" s="5">
        <v>46142</v>
      </c>
      <c r="B7" s="1">
        <v>18</v>
      </c>
      <c r="C7" t="s">
        <v>109</v>
      </c>
      <c r="D7"/>
      <c r="F7" s="8" t="s">
        <v>30</v>
      </c>
      <c r="H7" s="43">
        <v>46139</v>
      </c>
      <c r="I7" s="1"/>
      <c r="J7" s="9" t="s">
        <v>102</v>
      </c>
      <c r="K7" s="1">
        <v>515.05999999999995</v>
      </c>
      <c r="L7" s="14"/>
      <c r="M7" s="10"/>
      <c r="O7" s="7">
        <v>0</v>
      </c>
      <c r="P7" s="7">
        <f>K7</f>
        <v>515.05999999999995</v>
      </c>
    </row>
    <row r="8" spans="1:28" ht="14.4" x14ac:dyDescent="0.3">
      <c r="A8" s="5">
        <v>46181</v>
      </c>
      <c r="B8" s="1">
        <v>140.86000000000001</v>
      </c>
      <c r="C8" t="s">
        <v>123</v>
      </c>
      <c r="D8"/>
      <c r="F8" s="8" t="s">
        <v>30</v>
      </c>
      <c r="H8" s="43">
        <v>46139</v>
      </c>
      <c r="I8" s="7"/>
      <c r="J8" s="13" t="s">
        <v>104</v>
      </c>
      <c r="K8" s="7">
        <v>140</v>
      </c>
      <c r="L8" s="14"/>
      <c r="M8" s="10"/>
      <c r="O8" s="7">
        <v>0</v>
      </c>
      <c r="R8" s="7"/>
      <c r="Z8" s="7">
        <f>K8</f>
        <v>140</v>
      </c>
    </row>
    <row r="9" spans="1:28" ht="14.4" x14ac:dyDescent="0.3">
      <c r="A9" s="5">
        <v>46216</v>
      </c>
      <c r="B9" s="1">
        <v>18</v>
      </c>
      <c r="C9" t="s">
        <v>124</v>
      </c>
      <c r="D9"/>
      <c r="F9" s="8" t="s">
        <v>110</v>
      </c>
      <c r="H9" s="43">
        <v>46139</v>
      </c>
      <c r="I9" s="7"/>
      <c r="J9" s="13" t="s">
        <v>108</v>
      </c>
      <c r="K9" s="7">
        <v>0</v>
      </c>
      <c r="L9" s="14">
        <v>46.3</v>
      </c>
      <c r="M9" s="10"/>
    </row>
    <row r="10" spans="1:28" ht="18.600000000000001" customHeight="1" x14ac:dyDescent="0.3">
      <c r="A10" s="5">
        <v>46268</v>
      </c>
      <c r="B10" s="1">
        <v>6500</v>
      </c>
      <c r="C10" t="s">
        <v>134</v>
      </c>
      <c r="D10"/>
      <c r="F10" s="8" t="s">
        <v>30</v>
      </c>
      <c r="H10" s="43">
        <v>46141</v>
      </c>
      <c r="I10" s="7"/>
      <c r="J10" s="13" t="s">
        <v>111</v>
      </c>
      <c r="K10" s="7">
        <v>47</v>
      </c>
      <c r="L10" s="14"/>
      <c r="M10" s="14"/>
    </row>
    <row r="11" spans="1:28" ht="18.600000000000001" customHeight="1" x14ac:dyDescent="0.3">
      <c r="A11" s="5"/>
      <c r="B11" s="1"/>
      <c r="C11"/>
      <c r="D11"/>
      <c r="F11" s="8" t="s">
        <v>30</v>
      </c>
      <c r="H11" s="43">
        <v>46174</v>
      </c>
      <c r="I11" s="7"/>
      <c r="J11" s="9" t="s">
        <v>108</v>
      </c>
      <c r="K11" s="7">
        <v>61.6</v>
      </c>
      <c r="L11" s="14"/>
      <c r="M11" s="14"/>
    </row>
    <row r="12" spans="1:28" ht="18.600000000000001" customHeight="1" x14ac:dyDescent="0.3">
      <c r="A12" s="5"/>
      <c r="B12" s="1"/>
      <c r="C12"/>
      <c r="D12"/>
      <c r="F12" s="8" t="s">
        <v>30</v>
      </c>
      <c r="H12" s="43">
        <v>46174</v>
      </c>
      <c r="I12" s="7"/>
      <c r="J12" s="13" t="s">
        <v>112</v>
      </c>
      <c r="K12" s="7">
        <v>130.36000000000001</v>
      </c>
      <c r="L12" s="14"/>
      <c r="M12" s="14"/>
      <c r="S12" s="7"/>
      <c r="AA12" s="7">
        <f>K12</f>
        <v>130.36000000000001</v>
      </c>
    </row>
    <row r="13" spans="1:28" ht="14.4" x14ac:dyDescent="0.3">
      <c r="A13" s="5"/>
      <c r="B13" s="1"/>
      <c r="C13"/>
      <c r="D13"/>
      <c r="F13" s="8" t="s">
        <v>30</v>
      </c>
      <c r="H13" s="43">
        <v>46174</v>
      </c>
      <c r="I13" s="7"/>
      <c r="J13" s="9" t="s">
        <v>114</v>
      </c>
      <c r="K13" s="7">
        <v>384</v>
      </c>
      <c r="L13" s="14"/>
      <c r="M13" s="10"/>
      <c r="O13" s="7"/>
      <c r="P13" s="7"/>
      <c r="Q13" s="7">
        <f>K13</f>
        <v>384</v>
      </c>
      <c r="S13" s="7">
        <f>K10</f>
        <v>47</v>
      </c>
      <c r="T13" s="30"/>
    </row>
    <row r="14" spans="1:28" x14ac:dyDescent="0.3">
      <c r="A14" s="19"/>
      <c r="B14" s="7"/>
      <c r="F14" s="8" t="s">
        <v>30</v>
      </c>
      <c r="H14" s="43">
        <v>46174</v>
      </c>
      <c r="I14" s="7"/>
      <c r="J14" s="8" t="s">
        <v>115</v>
      </c>
      <c r="K14" s="7">
        <v>384.2</v>
      </c>
      <c r="L14" s="14"/>
      <c r="M14" s="10"/>
      <c r="O14" s="7"/>
      <c r="P14" s="7"/>
      <c r="T14" s="7" cm="1">
        <f t="array" ref="T14:T15">K14:K15</f>
        <v>384.2</v>
      </c>
    </row>
    <row r="15" spans="1:28" x14ac:dyDescent="0.3">
      <c r="A15" s="19"/>
      <c r="B15" s="7">
        <f>SUM(B4:B14)</f>
        <v>13868.86</v>
      </c>
      <c r="F15" s="8" t="s">
        <v>30</v>
      </c>
      <c r="H15" s="43">
        <v>46174</v>
      </c>
      <c r="I15" s="7"/>
      <c r="J15" s="9" t="s">
        <v>116</v>
      </c>
      <c r="K15" s="7">
        <v>500</v>
      </c>
      <c r="L15" s="14"/>
      <c r="M15" s="10"/>
      <c r="O15" s="7"/>
      <c r="S15" s="7"/>
      <c r="T15" s="7">
        <v>500</v>
      </c>
      <c r="AA15" s="7">
        <v>500</v>
      </c>
    </row>
    <row r="16" spans="1:28" x14ac:dyDescent="0.3">
      <c r="A16" s="19"/>
      <c r="B16" s="7"/>
      <c r="F16" s="8" t="s">
        <v>30</v>
      </c>
      <c r="H16" s="43">
        <v>46174</v>
      </c>
      <c r="I16" s="7"/>
      <c r="J16" s="9" t="s">
        <v>117</v>
      </c>
      <c r="K16" s="7">
        <v>500</v>
      </c>
      <c r="L16" s="14"/>
      <c r="M16" s="10"/>
      <c r="O16" s="7"/>
      <c r="S16" s="7"/>
      <c r="AA16" s="7">
        <f>K16</f>
        <v>500</v>
      </c>
    </row>
    <row r="17" spans="2:28" x14ac:dyDescent="0.3">
      <c r="B17" s="7"/>
      <c r="F17" s="8" t="s">
        <v>30</v>
      </c>
      <c r="H17" s="43">
        <v>46174</v>
      </c>
      <c r="I17" s="7"/>
      <c r="J17" s="9" t="s">
        <v>118</v>
      </c>
      <c r="K17" s="7">
        <v>515.05999999999995</v>
      </c>
      <c r="L17" s="14"/>
      <c r="M17" s="10"/>
      <c r="O17" s="7"/>
      <c r="P17" s="7">
        <f>K17</f>
        <v>515.05999999999995</v>
      </c>
      <c r="S17" s="7"/>
    </row>
    <row r="18" spans="2:28" x14ac:dyDescent="0.3">
      <c r="B18" s="7"/>
      <c r="F18" s="8" t="s">
        <v>30</v>
      </c>
      <c r="H18" s="43">
        <v>46182</v>
      </c>
      <c r="I18" s="7"/>
      <c r="J18" s="9" t="s">
        <v>27</v>
      </c>
      <c r="K18" s="7">
        <v>478.56</v>
      </c>
      <c r="L18" s="14"/>
      <c r="M18" s="14">
        <f>K18</f>
        <v>478.56</v>
      </c>
      <c r="O18" s="7"/>
      <c r="P18" s="7"/>
      <c r="AB18" s="7">
        <f>K19</f>
        <v>420</v>
      </c>
    </row>
    <row r="19" spans="2:28" x14ac:dyDescent="0.3">
      <c r="B19" s="7"/>
      <c r="F19" s="8" t="s">
        <v>30</v>
      </c>
      <c r="H19" s="43">
        <v>46190</v>
      </c>
      <c r="I19" s="7"/>
      <c r="J19" s="13" t="s">
        <v>119</v>
      </c>
      <c r="K19" s="7">
        <v>420</v>
      </c>
      <c r="L19" s="14"/>
      <c r="M19" s="10"/>
      <c r="O19" s="7">
        <v>70</v>
      </c>
      <c r="P19" s="7"/>
    </row>
    <row r="20" spans="2:28" x14ac:dyDescent="0.3">
      <c r="B20" s="35" t="s">
        <v>20</v>
      </c>
      <c r="F20" s="8" t="s">
        <v>30</v>
      </c>
      <c r="H20" s="43">
        <v>46204</v>
      </c>
      <c r="I20" s="7"/>
      <c r="J20" s="49" t="s">
        <v>122</v>
      </c>
      <c r="K20" s="7">
        <v>30</v>
      </c>
      <c r="L20" s="14"/>
      <c r="M20" s="10"/>
      <c r="O20" s="7"/>
      <c r="Q20" s="7"/>
      <c r="S20" s="7">
        <f>K20</f>
        <v>30</v>
      </c>
    </row>
    <row r="21" spans="2:28" x14ac:dyDescent="0.3">
      <c r="B21" s="36"/>
      <c r="F21" s="8" t="s">
        <v>30</v>
      </c>
      <c r="H21" s="43">
        <v>46190</v>
      </c>
      <c r="I21" s="7"/>
      <c r="J21" s="13" t="s">
        <v>41</v>
      </c>
      <c r="K21" s="7">
        <v>56.5</v>
      </c>
      <c r="L21" s="14">
        <f>K21</f>
        <v>56.5</v>
      </c>
      <c r="M21" s="10"/>
      <c r="O21" s="7"/>
      <c r="Q21" s="7"/>
    </row>
    <row r="22" spans="2:28" ht="14.4" x14ac:dyDescent="0.3">
      <c r="B22" s="34">
        <v>18068.09</v>
      </c>
      <c r="F22" s="8" t="s">
        <v>30</v>
      </c>
      <c r="H22" s="43">
        <v>46202</v>
      </c>
      <c r="I22" s="7"/>
      <c r="J22" s="9" t="s">
        <v>121</v>
      </c>
      <c r="K22" s="7">
        <v>515.05999999999995</v>
      </c>
      <c r="L22" s="14"/>
      <c r="M22" s="10"/>
      <c r="O22" s="7"/>
      <c r="P22" s="7">
        <f>K22</f>
        <v>515.05999999999995</v>
      </c>
    </row>
    <row r="23" spans="2:28" x14ac:dyDescent="0.3">
      <c r="B23" s="33">
        <v>15206.4</v>
      </c>
      <c r="F23" s="8" t="s">
        <v>30</v>
      </c>
      <c r="H23" s="43">
        <v>46230</v>
      </c>
      <c r="I23" s="7"/>
      <c r="J23" s="9" t="s">
        <v>125</v>
      </c>
      <c r="K23" s="7">
        <v>515.05999999999995</v>
      </c>
      <c r="L23" s="14"/>
      <c r="M23" s="10"/>
      <c r="O23" s="7"/>
      <c r="P23" s="8">
        <v>515.05999999999995</v>
      </c>
    </row>
    <row r="24" spans="2:28" x14ac:dyDescent="0.3">
      <c r="B24" s="37">
        <f>SUM(B22:B23)</f>
        <v>33274.49</v>
      </c>
      <c r="F24" s="8" t="s">
        <v>30</v>
      </c>
      <c r="H24" s="43">
        <v>46230</v>
      </c>
      <c r="I24" s="7"/>
      <c r="J24" s="9" t="s">
        <v>126</v>
      </c>
      <c r="K24" s="7">
        <v>250</v>
      </c>
      <c r="L24" s="14"/>
      <c r="M24" s="10"/>
      <c r="O24" s="7"/>
      <c r="AA24" s="7">
        <v>250</v>
      </c>
    </row>
    <row r="25" spans="2:28" x14ac:dyDescent="0.3">
      <c r="B25" s="35">
        <v>-700</v>
      </c>
      <c r="C25" s="8" t="s">
        <v>92</v>
      </c>
      <c r="F25" s="8" t="s">
        <v>30</v>
      </c>
      <c r="H25" s="43">
        <v>46230</v>
      </c>
      <c r="I25" s="7"/>
      <c r="J25" s="13" t="s">
        <v>127</v>
      </c>
      <c r="K25" s="7">
        <v>148.38999999999999</v>
      </c>
      <c r="L25" s="14">
        <f>K25</f>
        <v>148.38999999999999</v>
      </c>
      <c r="M25" s="10"/>
      <c r="O25" s="7"/>
      <c r="P25" s="7"/>
    </row>
    <row r="26" spans="2:28" x14ac:dyDescent="0.3">
      <c r="B26" s="38">
        <f>SUM(B24:B25)</f>
        <v>32574.489999999998</v>
      </c>
      <c r="H26" s="43">
        <v>46258</v>
      </c>
      <c r="I26" s="7"/>
      <c r="J26" s="13" t="s">
        <v>128</v>
      </c>
      <c r="K26" s="7">
        <v>15.6</v>
      </c>
      <c r="L26" s="10"/>
      <c r="M26" s="10"/>
      <c r="O26" s="7"/>
      <c r="X26" s="7">
        <v>15.6</v>
      </c>
    </row>
    <row r="27" spans="2:28" x14ac:dyDescent="0.3">
      <c r="H27" s="43">
        <v>46258</v>
      </c>
      <c r="I27" s="7"/>
      <c r="J27" s="9" t="s">
        <v>129</v>
      </c>
      <c r="K27" s="7">
        <v>26</v>
      </c>
      <c r="L27" s="14"/>
      <c r="M27" s="10"/>
      <c r="O27" s="7"/>
      <c r="S27" s="7"/>
      <c r="X27" s="7"/>
    </row>
    <row r="28" spans="2:28" x14ac:dyDescent="0.3">
      <c r="H28" s="43">
        <v>46258</v>
      </c>
      <c r="I28" s="7"/>
      <c r="J28" s="9" t="s">
        <v>130</v>
      </c>
      <c r="K28" s="14">
        <v>30</v>
      </c>
      <c r="L28" s="14"/>
      <c r="M28" s="10"/>
      <c r="O28" s="7"/>
      <c r="S28" s="7"/>
    </row>
    <row r="29" spans="2:28" x14ac:dyDescent="0.3">
      <c r="H29" s="43">
        <v>46258</v>
      </c>
      <c r="I29" s="7"/>
      <c r="J29" s="9" t="s">
        <v>131</v>
      </c>
      <c r="K29" s="14">
        <v>75.599999999999994</v>
      </c>
      <c r="L29" s="14"/>
      <c r="M29" s="10"/>
      <c r="O29" s="7"/>
      <c r="Q29" s="7"/>
      <c r="S29" s="7"/>
    </row>
    <row r="30" spans="2:28" x14ac:dyDescent="0.3">
      <c r="H30" s="43">
        <v>46258</v>
      </c>
      <c r="I30" s="7"/>
      <c r="J30" s="9" t="s">
        <v>132</v>
      </c>
      <c r="K30" s="14">
        <v>237.06</v>
      </c>
      <c r="L30" s="14"/>
      <c r="M30" s="10"/>
      <c r="O30" s="7"/>
      <c r="S30" s="7"/>
    </row>
    <row r="31" spans="2:28" ht="16.2" customHeight="1" x14ac:dyDescent="0.3">
      <c r="H31" s="43">
        <v>46262</v>
      </c>
      <c r="I31" s="7"/>
      <c r="J31" s="9" t="s">
        <v>133</v>
      </c>
      <c r="K31" s="14">
        <v>515.05999999999995</v>
      </c>
      <c r="L31" s="14"/>
      <c r="M31" s="10"/>
      <c r="O31" s="7"/>
      <c r="Q31" s="7"/>
      <c r="S31" s="7"/>
    </row>
    <row r="32" spans="2:28" x14ac:dyDescent="0.3">
      <c r="H32" s="43">
        <v>46248</v>
      </c>
      <c r="I32" s="7"/>
      <c r="J32" s="9" t="s">
        <v>135</v>
      </c>
      <c r="K32" s="14">
        <v>36</v>
      </c>
      <c r="L32" s="14"/>
      <c r="M32" s="10"/>
      <c r="O32" s="7"/>
      <c r="P32" s="7"/>
      <c r="Q32" s="7"/>
      <c r="S32" s="7"/>
    </row>
    <row r="33" spans="9:22" ht="12.6" customHeight="1" x14ac:dyDescent="0.3">
      <c r="I33" s="7"/>
      <c r="J33" s="9"/>
      <c r="K33" s="10"/>
      <c r="L33" s="14"/>
      <c r="M33" s="10"/>
      <c r="O33" s="7"/>
      <c r="P33" s="7"/>
      <c r="Q33" s="7"/>
      <c r="S33" s="7"/>
    </row>
    <row r="34" spans="9:22" ht="12.6" customHeight="1" x14ac:dyDescent="0.3">
      <c r="I34" s="7"/>
      <c r="J34" s="9"/>
      <c r="K34" s="10"/>
      <c r="L34" s="14"/>
      <c r="M34" s="10"/>
      <c r="O34" s="7"/>
      <c r="P34" s="7"/>
      <c r="Q34" s="7"/>
      <c r="S34" s="7"/>
    </row>
    <row r="35" spans="9:22" ht="12.6" customHeight="1" x14ac:dyDescent="0.3">
      <c r="I35" s="7"/>
      <c r="J35" s="9"/>
      <c r="K35" s="10"/>
      <c r="L35" s="14"/>
      <c r="M35" s="10"/>
      <c r="O35" s="7"/>
      <c r="P35" s="7"/>
      <c r="Q35" s="7"/>
      <c r="S35" s="7"/>
    </row>
    <row r="36" spans="9:22" ht="12.6" customHeight="1" x14ac:dyDescent="0.3">
      <c r="I36" s="7"/>
      <c r="J36" s="9"/>
      <c r="K36" s="10"/>
      <c r="L36" s="14"/>
      <c r="M36" s="10"/>
      <c r="O36" s="7"/>
      <c r="P36" s="7"/>
      <c r="Q36" s="7"/>
      <c r="S36" s="7"/>
    </row>
    <row r="37" spans="9:22" ht="12.6" customHeight="1" x14ac:dyDescent="0.3">
      <c r="I37" s="7"/>
      <c r="J37" s="9"/>
      <c r="K37" s="10"/>
      <c r="L37" s="14"/>
      <c r="M37" s="10"/>
      <c r="O37" s="7"/>
      <c r="P37" s="7"/>
      <c r="Q37" s="7"/>
      <c r="S37" s="7"/>
    </row>
    <row r="38" spans="9:22" x14ac:dyDescent="0.3">
      <c r="I38" s="7"/>
      <c r="J38" s="9"/>
      <c r="K38" s="10"/>
      <c r="L38" s="14"/>
      <c r="M38" s="10"/>
      <c r="O38" s="7"/>
      <c r="P38" s="7"/>
      <c r="Q38" s="7"/>
      <c r="S38" s="7"/>
    </row>
    <row r="39" spans="9:22" x14ac:dyDescent="0.3">
      <c r="I39" s="7"/>
      <c r="J39" s="9"/>
      <c r="K39" s="14"/>
      <c r="L39" s="14"/>
      <c r="M39" s="10"/>
      <c r="O39" s="7"/>
      <c r="Q39" s="7"/>
      <c r="S39" s="7"/>
      <c r="U39" s="7"/>
    </row>
    <row r="40" spans="9:22" x14ac:dyDescent="0.3">
      <c r="I40" s="7"/>
      <c r="J40" s="9"/>
      <c r="K40" s="10"/>
      <c r="L40" s="14"/>
      <c r="M40" s="10"/>
      <c r="O40" s="7"/>
      <c r="Q40" s="7"/>
      <c r="S40" s="7"/>
      <c r="U40" s="7"/>
    </row>
    <row r="41" spans="9:22" x14ac:dyDescent="0.3">
      <c r="I41" s="7"/>
      <c r="J41" s="9"/>
      <c r="K41" s="10"/>
      <c r="L41" s="14"/>
      <c r="M41" s="10"/>
      <c r="O41" s="7"/>
      <c r="Q41" s="7"/>
      <c r="S41" s="7"/>
      <c r="T41" s="7"/>
      <c r="U41" s="7"/>
    </row>
    <row r="42" spans="9:22" x14ac:dyDescent="0.3">
      <c r="I42" s="7"/>
      <c r="J42" s="9"/>
      <c r="K42" s="10"/>
      <c r="L42" s="14"/>
      <c r="M42" s="10"/>
      <c r="O42" s="7"/>
      <c r="P42" s="7"/>
      <c r="Q42" s="7"/>
      <c r="S42" s="7"/>
      <c r="U42" s="7"/>
      <c r="V42" s="7"/>
    </row>
    <row r="43" spans="9:22" x14ac:dyDescent="0.3">
      <c r="I43" s="7"/>
      <c r="J43" s="9"/>
      <c r="K43" s="10"/>
      <c r="L43" s="14"/>
      <c r="M43" s="10"/>
      <c r="O43" s="7"/>
      <c r="Q43" s="7"/>
      <c r="S43" s="30"/>
      <c r="U43" s="7"/>
    </row>
    <row r="44" spans="9:22" x14ac:dyDescent="0.3">
      <c r="I44" s="7"/>
      <c r="J44" s="9"/>
      <c r="K44" s="10"/>
      <c r="L44" s="14"/>
      <c r="M44" s="10"/>
      <c r="O44" s="7"/>
      <c r="P44" s="7"/>
      <c r="Q44" s="7"/>
      <c r="S44" s="30"/>
      <c r="U44" s="7"/>
    </row>
    <row r="45" spans="9:22" x14ac:dyDescent="0.3">
      <c r="I45" s="7"/>
      <c r="J45" s="9"/>
      <c r="K45" s="10"/>
      <c r="L45" s="14"/>
      <c r="M45" s="10"/>
      <c r="O45" s="7"/>
      <c r="Q45" s="7"/>
      <c r="S45" s="30"/>
      <c r="U45" s="7"/>
    </row>
    <row r="46" spans="9:22" x14ac:dyDescent="0.3">
      <c r="I46" s="7"/>
      <c r="J46" s="9"/>
      <c r="K46" s="10"/>
      <c r="L46" s="14"/>
      <c r="M46" s="10"/>
      <c r="O46" s="7"/>
      <c r="Q46" s="7"/>
      <c r="S46" s="30"/>
      <c r="U46" s="7"/>
    </row>
    <row r="47" spans="9:22" x14ac:dyDescent="0.3">
      <c r="I47" s="7"/>
      <c r="J47" s="9"/>
      <c r="K47" s="10"/>
      <c r="L47" s="14"/>
      <c r="M47" s="10"/>
      <c r="O47" s="7"/>
      <c r="Q47" s="7"/>
      <c r="S47" s="30"/>
      <c r="U47" s="7"/>
    </row>
    <row r="48" spans="9:22" x14ac:dyDescent="0.3">
      <c r="I48" s="7"/>
      <c r="J48" s="9"/>
      <c r="K48" s="10"/>
      <c r="L48" s="14"/>
      <c r="M48" s="10"/>
      <c r="O48" s="7"/>
      <c r="Q48" s="7"/>
      <c r="S48" s="30"/>
      <c r="U48" s="7"/>
    </row>
    <row r="49" spans="1:23" x14ac:dyDescent="0.3">
      <c r="I49" s="7"/>
      <c r="J49" s="9"/>
      <c r="K49" s="10"/>
      <c r="L49" s="14"/>
      <c r="M49" s="10"/>
      <c r="O49" s="7"/>
      <c r="Q49" s="7"/>
      <c r="S49" s="30"/>
      <c r="U49" s="7"/>
    </row>
    <row r="50" spans="1:23" x14ac:dyDescent="0.3">
      <c r="I50" s="7"/>
      <c r="J50" s="9"/>
      <c r="K50" s="10"/>
      <c r="L50" s="14"/>
      <c r="M50" s="10"/>
      <c r="O50" s="7"/>
      <c r="P50" s="7"/>
      <c r="Q50" s="7"/>
      <c r="S50" s="30"/>
      <c r="U50" s="7"/>
    </row>
    <row r="51" spans="1:23" x14ac:dyDescent="0.3">
      <c r="I51" s="7"/>
      <c r="J51" s="9"/>
      <c r="K51" s="10"/>
      <c r="L51" s="14"/>
      <c r="M51" s="10"/>
      <c r="O51" s="7"/>
      <c r="Q51" s="7"/>
      <c r="S51" s="30"/>
      <c r="U51" s="7"/>
      <c r="W51" s="7">
        <f>L51</f>
        <v>0</v>
      </c>
    </row>
    <row r="52" spans="1:23" x14ac:dyDescent="0.3">
      <c r="I52" s="7"/>
      <c r="V52" s="7"/>
    </row>
    <row r="53" spans="1:23" x14ac:dyDescent="0.3">
      <c r="I53" s="7"/>
      <c r="L53" s="7"/>
      <c r="V53" s="7"/>
    </row>
    <row r="54" spans="1:23" x14ac:dyDescent="0.3">
      <c r="I54" s="7"/>
      <c r="L54" s="7"/>
      <c r="Q54" s="7">
        <f>L54</f>
        <v>0</v>
      </c>
      <c r="V54" s="7"/>
    </row>
    <row r="55" spans="1:23" x14ac:dyDescent="0.3">
      <c r="I55" s="7"/>
      <c r="L55" s="7"/>
      <c r="O55" s="7"/>
      <c r="V55" s="7"/>
    </row>
    <row r="56" spans="1:23" x14ac:dyDescent="0.3">
      <c r="I56" s="7"/>
      <c r="L56" s="7"/>
      <c r="V56" s="7"/>
    </row>
    <row r="57" spans="1:23" x14ac:dyDescent="0.3">
      <c r="I57" s="7"/>
      <c r="L57" s="7"/>
      <c r="P57" s="7"/>
      <c r="V57" s="7"/>
    </row>
    <row r="58" spans="1:23" x14ac:dyDescent="0.3">
      <c r="I58" s="7"/>
      <c r="V58" s="7"/>
    </row>
    <row r="59" spans="1:23" ht="14.4" thickBot="1" x14ac:dyDescent="0.35">
      <c r="A59" s="8" t="s">
        <v>90</v>
      </c>
      <c r="E59" s="7">
        <v>45531.27</v>
      </c>
      <c r="I59" s="7"/>
      <c r="J59" s="9"/>
      <c r="K59" s="10"/>
      <c r="L59" s="26">
        <f>SUM(L5:L58)</f>
        <v>251.19</v>
      </c>
      <c r="M59" s="26">
        <f>SUM(M10:M39)</f>
        <v>478.56</v>
      </c>
      <c r="N59" s="27">
        <f>SUM(N5:N39)</f>
        <v>0</v>
      </c>
      <c r="O59" s="16">
        <f>SUM(O5:O39)</f>
        <v>101.18</v>
      </c>
      <c r="P59" s="27">
        <f>SUM(P5:P39)</f>
        <v>2060.2399999999998</v>
      </c>
      <c r="Q59" s="16">
        <f t="shared" ref="Q59:S59" si="0">SUM(Q5:Q52)</f>
        <v>384</v>
      </c>
      <c r="R59" s="16">
        <f t="shared" si="0"/>
        <v>0</v>
      </c>
      <c r="S59" s="27">
        <f t="shared" si="0"/>
        <v>77</v>
      </c>
      <c r="T59" s="16">
        <f>SUM(T40:T52)</f>
        <v>0</v>
      </c>
      <c r="U59" s="16">
        <f>SUM(U39:U52)</f>
        <v>0</v>
      </c>
      <c r="V59" s="16">
        <f>SUM(V37:V52)</f>
        <v>0</v>
      </c>
    </row>
    <row r="60" spans="1:23" x14ac:dyDescent="0.3">
      <c r="C60" s="8" t="s">
        <v>10</v>
      </c>
      <c r="D60" s="7">
        <f>B15</f>
        <v>13868.86</v>
      </c>
      <c r="E60" s="7">
        <f>D60</f>
        <v>13868.86</v>
      </c>
      <c r="I60" s="7"/>
      <c r="J60" s="9"/>
      <c r="K60" s="10"/>
      <c r="L60" s="14">
        <f>-L59</f>
        <v>-251.19</v>
      </c>
      <c r="M60" s="10"/>
      <c r="O60" s="7"/>
    </row>
    <row r="61" spans="1:23" x14ac:dyDescent="0.3">
      <c r="C61" s="8" t="s">
        <v>45</v>
      </c>
      <c r="D61" s="8">
        <v>0</v>
      </c>
      <c r="E61" s="7"/>
      <c r="I61" s="7"/>
      <c r="J61" s="9"/>
      <c r="K61" s="10"/>
      <c r="L61" s="14"/>
      <c r="M61" s="10"/>
      <c r="O61" s="7"/>
    </row>
    <row r="62" spans="1:23" x14ac:dyDescent="0.3">
      <c r="C62" s="8" t="s">
        <v>9</v>
      </c>
      <c r="D62" s="7">
        <f>K65</f>
        <v>7053.7199999999993</v>
      </c>
      <c r="E62" s="7">
        <v>-7053.72</v>
      </c>
      <c r="I62" s="7"/>
      <c r="J62" s="9"/>
      <c r="K62" s="10"/>
      <c r="L62" s="14"/>
      <c r="M62" s="10"/>
      <c r="O62" s="7"/>
    </row>
    <row r="63" spans="1:23" ht="14.4" thickBot="1" x14ac:dyDescent="0.35">
      <c r="C63" s="6" t="s">
        <v>105</v>
      </c>
      <c r="D63" s="6"/>
      <c r="E63" s="16"/>
      <c r="I63" s="7" t="s">
        <v>4</v>
      </c>
      <c r="J63" s="9"/>
      <c r="K63" s="10"/>
      <c r="L63" s="14"/>
      <c r="M63" s="10"/>
      <c r="O63" s="7"/>
    </row>
    <row r="64" spans="1:23" ht="14.4" thickBot="1" x14ac:dyDescent="0.35">
      <c r="I64" s="7">
        <f>SUM(I4:I63)</f>
        <v>0</v>
      </c>
      <c r="J64" s="9"/>
      <c r="K64" s="10"/>
      <c r="L64" s="14"/>
      <c r="M64" s="11"/>
      <c r="O64" s="7"/>
    </row>
    <row r="65" spans="1:15" ht="14.4" thickBot="1" x14ac:dyDescent="0.35">
      <c r="B65" s="8" t="s">
        <v>87</v>
      </c>
      <c r="C65" s="33" t="s">
        <v>136</v>
      </c>
      <c r="D65" s="33"/>
      <c r="E65" s="29">
        <f>SUM(E59:E64)</f>
        <v>52346.409999999996</v>
      </c>
      <c r="I65" s="7"/>
      <c r="J65" s="9"/>
      <c r="K65" s="48">
        <f>SUM(K4:K64)</f>
        <v>7053.7199999999993</v>
      </c>
      <c r="L65" s="14"/>
      <c r="M65" s="10"/>
      <c r="O65" s="7"/>
    </row>
    <row r="66" spans="1:15" ht="14.4" thickBot="1" x14ac:dyDescent="0.35">
      <c r="C66" s="7"/>
      <c r="D66" s="7"/>
      <c r="E66" s="7"/>
      <c r="I66" s="7"/>
      <c r="J66" s="9"/>
      <c r="K66" s="10"/>
      <c r="L66" s="14"/>
      <c r="M66" s="10"/>
      <c r="O66" s="7"/>
    </row>
    <row r="67" spans="1:15" ht="14.4" thickBot="1" x14ac:dyDescent="0.35">
      <c r="A67" s="40" t="s">
        <v>91</v>
      </c>
      <c r="B67" s="41"/>
      <c r="C67" s="41"/>
      <c r="D67" s="41"/>
      <c r="E67" s="42">
        <f>E63</f>
        <v>0</v>
      </c>
      <c r="I67" s="7"/>
      <c r="J67" s="9"/>
      <c r="K67" s="10"/>
      <c r="L67" s="14"/>
      <c r="M67" s="10"/>
      <c r="O67" s="7"/>
    </row>
    <row r="68" spans="1:15" x14ac:dyDescent="0.3">
      <c r="E68" s="7"/>
      <c r="I68" s="7"/>
      <c r="J68" s="9"/>
      <c r="K68" s="10"/>
      <c r="L68" s="14"/>
      <c r="M68" s="10"/>
      <c r="O68" s="7"/>
    </row>
    <row r="69" spans="1:15" x14ac:dyDescent="0.3">
      <c r="I69" s="7"/>
      <c r="J69" s="9"/>
      <c r="K69" s="10"/>
      <c r="L69" s="14"/>
      <c r="M69" s="11"/>
      <c r="O69" s="7"/>
    </row>
    <row r="70" spans="1:15" x14ac:dyDescent="0.3">
      <c r="I70" s="7"/>
      <c r="J70" s="9"/>
      <c r="K70" s="10"/>
      <c r="L70" s="14"/>
      <c r="M70" s="10"/>
      <c r="O70" s="7"/>
    </row>
    <row r="71" spans="1:15" x14ac:dyDescent="0.3">
      <c r="I71" s="7"/>
      <c r="J71" s="9"/>
      <c r="K71" s="10"/>
      <c r="L71" s="14"/>
      <c r="M71" s="10"/>
      <c r="O71" s="7"/>
    </row>
    <row r="72" spans="1:15" x14ac:dyDescent="0.3">
      <c r="I72" s="7"/>
      <c r="J72" s="9"/>
      <c r="K72" s="11"/>
      <c r="L72" s="12"/>
      <c r="M72" s="11"/>
      <c r="O72" s="7"/>
    </row>
    <row r="73" spans="1:15" x14ac:dyDescent="0.3">
      <c r="I73" s="7"/>
      <c r="J73" s="9"/>
      <c r="K73" s="11"/>
      <c r="L73" s="12"/>
      <c r="M73" s="11"/>
      <c r="O73" s="7"/>
    </row>
    <row r="74" spans="1:15" x14ac:dyDescent="0.3">
      <c r="I74" s="7"/>
      <c r="J74" s="9"/>
      <c r="K74" s="10"/>
      <c r="L74" s="14"/>
      <c r="M74" s="10"/>
      <c r="O74" s="7"/>
    </row>
    <row r="75" spans="1:15" x14ac:dyDescent="0.3">
      <c r="I75" s="7"/>
      <c r="J75" s="9"/>
      <c r="K75" s="10"/>
      <c r="L75" s="14"/>
      <c r="M75" s="11"/>
      <c r="O75" s="7"/>
    </row>
    <row r="76" spans="1:15" x14ac:dyDescent="0.3">
      <c r="I76" s="7"/>
      <c r="J76" s="9"/>
      <c r="K76" s="10"/>
      <c r="L76" s="14"/>
      <c r="M76" s="10"/>
      <c r="O76" s="7"/>
    </row>
    <row r="77" spans="1:15" ht="14.4" x14ac:dyDescent="0.3">
      <c r="I77" s="47"/>
      <c r="J77" s="3"/>
      <c r="K77" s="2"/>
      <c r="L77" s="4"/>
      <c r="M77" s="2"/>
      <c r="O77" s="7"/>
    </row>
    <row r="78" spans="1:15" ht="14.4" x14ac:dyDescent="0.3">
      <c r="I78" s="47"/>
      <c r="J78" s="3"/>
      <c r="K78" s="2"/>
      <c r="L78" s="7"/>
      <c r="M78" s="2"/>
      <c r="O78" s="7"/>
    </row>
    <row r="79" spans="1:15" ht="14.4" x14ac:dyDescent="0.3">
      <c r="I79" s="47"/>
      <c r="J79" s="3"/>
      <c r="K79" s="2"/>
      <c r="L79" s="4"/>
      <c r="M79" s="2"/>
      <c r="O79" s="7"/>
    </row>
    <row r="80" spans="1:15" ht="14.4" x14ac:dyDescent="0.3">
      <c r="I80" s="47"/>
      <c r="J80" s="3"/>
      <c r="K80" s="2"/>
      <c r="L80" s="4"/>
      <c r="M80" s="2"/>
      <c r="O80" s="7"/>
    </row>
    <row r="81" spans="2:18" x14ac:dyDescent="0.3">
      <c r="I81" s="47"/>
      <c r="J81" s="9"/>
      <c r="K81" s="10"/>
      <c r="L81" s="14"/>
      <c r="M81" s="10"/>
      <c r="O81" s="7"/>
    </row>
    <row r="82" spans="2:18" x14ac:dyDescent="0.3">
      <c r="I82" s="47"/>
      <c r="J82" s="9"/>
      <c r="K82" s="10"/>
      <c r="L82" s="14"/>
      <c r="M82" s="10"/>
      <c r="O82" s="7"/>
    </row>
    <row r="83" spans="2:18" x14ac:dyDescent="0.3">
      <c r="I83" s="47"/>
      <c r="J83" s="18"/>
      <c r="L83" s="7"/>
      <c r="O83" s="7"/>
    </row>
    <row r="84" spans="2:18" x14ac:dyDescent="0.3">
      <c r="I84" s="47"/>
      <c r="J84" s="9"/>
      <c r="K84" s="10"/>
      <c r="L84" s="14"/>
      <c r="M84" s="10"/>
      <c r="O84" s="7"/>
    </row>
    <row r="85" spans="2:18" x14ac:dyDescent="0.3">
      <c r="I85" s="47"/>
      <c r="J85" s="9"/>
      <c r="K85" s="10"/>
      <c r="L85" s="14"/>
      <c r="M85" s="10"/>
      <c r="O85" s="7"/>
    </row>
    <row r="86" spans="2:18" x14ac:dyDescent="0.3">
      <c r="I86" s="47"/>
      <c r="J86" s="9"/>
      <c r="K86" s="10"/>
      <c r="L86" s="14"/>
      <c r="M86" s="10"/>
      <c r="O86" s="7"/>
    </row>
    <row r="87" spans="2:18" ht="32.4" customHeight="1" x14ac:dyDescent="0.3">
      <c r="I87" s="47"/>
      <c r="J87" s="9"/>
      <c r="K87" s="21"/>
      <c r="L87" s="23"/>
      <c r="M87" s="21"/>
      <c r="O87" s="24"/>
      <c r="P87" s="10"/>
      <c r="Q87" s="10"/>
      <c r="R87" s="10"/>
    </row>
    <row r="88" spans="2:18" ht="40.200000000000003" customHeight="1" x14ac:dyDescent="0.3">
      <c r="I88" s="47"/>
      <c r="J88" s="9"/>
      <c r="K88" s="20"/>
      <c r="L88" s="22"/>
      <c r="M88" s="20"/>
    </row>
    <row r="89" spans="2:18" ht="14.4" customHeight="1" x14ac:dyDescent="0.3">
      <c r="I89" s="47"/>
      <c r="J89" s="9"/>
      <c r="K89" s="10"/>
      <c r="L89" s="23"/>
      <c r="M89" s="10"/>
      <c r="O89" s="7"/>
    </row>
    <row r="90" spans="2:18" ht="14.4" customHeight="1" x14ac:dyDescent="0.3">
      <c r="I90" s="47"/>
      <c r="J90" s="9"/>
      <c r="K90" s="10"/>
      <c r="L90" s="23"/>
      <c r="M90" s="10"/>
      <c r="O90" s="7"/>
    </row>
    <row r="91" spans="2:18" x14ac:dyDescent="0.3">
      <c r="I91" s="47"/>
      <c r="J91" s="9"/>
      <c r="K91" s="10"/>
      <c r="L91" s="14"/>
      <c r="M91" s="10"/>
      <c r="O91" s="7"/>
    </row>
    <row r="92" spans="2:18" x14ac:dyDescent="0.3">
      <c r="I92" s="47"/>
      <c r="J92" s="9"/>
      <c r="K92" s="10"/>
      <c r="L92" s="14"/>
      <c r="M92" s="10"/>
      <c r="O92" s="7"/>
    </row>
    <row r="93" spans="2:18" x14ac:dyDescent="0.3">
      <c r="J93" s="9"/>
      <c r="K93" s="10"/>
      <c r="L93" s="14"/>
      <c r="M93" s="10"/>
      <c r="O93" s="7"/>
    </row>
    <row r="94" spans="2:18" x14ac:dyDescent="0.3">
      <c r="J94" s="9"/>
      <c r="K94" s="10"/>
      <c r="L94" s="14"/>
      <c r="M94" s="10"/>
      <c r="O94" s="7"/>
    </row>
    <row r="95" spans="2:18" x14ac:dyDescent="0.3">
      <c r="J95" s="15"/>
      <c r="K95" s="10"/>
      <c r="L95" s="10"/>
      <c r="M95" s="10"/>
    </row>
    <row r="96" spans="2:18" x14ac:dyDescent="0.3">
      <c r="B96" s="7"/>
      <c r="J96" s="11"/>
      <c r="K96" s="11"/>
      <c r="L96" s="12"/>
      <c r="M96" s="10"/>
      <c r="O96" s="8">
        <f>SUM(O4:O95)</f>
        <v>240.36</v>
      </c>
    </row>
    <row r="97" spans="2:13" x14ac:dyDescent="0.3">
      <c r="J97" s="17"/>
      <c r="K97" s="11"/>
      <c r="L97" s="11"/>
      <c r="M97" s="11"/>
    </row>
    <row r="99" spans="2:13" x14ac:dyDescent="0.3">
      <c r="B99" s="7"/>
      <c r="E99" s="7"/>
    </row>
    <row r="100" spans="2:13" ht="14.4" x14ac:dyDescent="0.3">
      <c r="E100" s="1"/>
      <c r="L100" s="7"/>
    </row>
    <row r="101" spans="2:13" ht="14.4" x14ac:dyDescent="0.3">
      <c r="E101" s="1"/>
      <c r="L101" s="7"/>
    </row>
    <row r="102" spans="2:13" x14ac:dyDescent="0.3">
      <c r="E102" s="7"/>
    </row>
    <row r="103" spans="2:13" x14ac:dyDescent="0.3">
      <c r="E103" s="7"/>
    </row>
    <row r="104" spans="2:13" x14ac:dyDescent="0.3">
      <c r="E104" s="7"/>
    </row>
  </sheetData>
  <pageMargins left="0.7" right="0.7" top="0.75" bottom="0.75" header="0.3" footer="0.3"/>
  <pageSetup paperSize="9" scale="32" orientation="landscape" r:id="rId1"/>
  <rowBreaks count="1" manualBreakCount="1">
    <brk id="14" max="16383" man="1"/>
  </rowBreaks>
  <colBreaks count="1" manualBreakCount="1">
    <brk id="2" max="1048575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092D0-E2DD-44AA-8512-05CC126A2387}">
  <sheetPr>
    <pageSetUpPr fitToPage="1"/>
  </sheetPr>
  <dimension ref="A1:AB104"/>
  <sheetViews>
    <sheetView tabSelected="1" zoomScale="112" zoomScaleNormal="112" workbookViewId="0">
      <pane ySplit="1" topLeftCell="A2" activePane="bottomLeft" state="frozen"/>
      <selection pane="bottomLeft" activeCell="F35" sqref="F35"/>
    </sheetView>
  </sheetViews>
  <sheetFormatPr defaultColWidth="8.88671875" defaultRowHeight="13.8" x14ac:dyDescent="0.3"/>
  <cols>
    <col min="1" max="1" width="11.109375" style="8" customWidth="1"/>
    <col min="2" max="2" width="15.33203125" style="8" customWidth="1"/>
    <col min="3" max="3" width="25.88671875" style="8" customWidth="1"/>
    <col min="4" max="4" width="10.6640625" style="8" customWidth="1"/>
    <col min="5" max="5" width="10.5546875" style="8" customWidth="1"/>
    <col min="6" max="6" width="9.33203125" style="8" customWidth="1"/>
    <col min="7" max="7" width="3.33203125" style="8" customWidth="1"/>
    <col min="8" max="8" width="10.6640625" style="43" customWidth="1"/>
    <col min="9" max="9" width="4.88671875" style="8" customWidth="1"/>
    <col min="10" max="10" width="27.109375" style="8" customWidth="1"/>
    <col min="11" max="11" width="21.33203125" style="8" customWidth="1"/>
    <col min="12" max="12" width="8.88671875" style="8"/>
    <col min="13" max="13" width="15.6640625" style="8" customWidth="1"/>
    <col min="14" max="15" width="8.88671875" style="8"/>
    <col min="16" max="16" width="14.44140625" style="8" customWidth="1"/>
    <col min="17" max="17" width="13.6640625" style="8" customWidth="1"/>
    <col min="18" max="18" width="8.88671875" style="8"/>
    <col min="19" max="19" width="12" style="8" customWidth="1"/>
    <col min="20" max="20" width="13" style="8" customWidth="1"/>
    <col min="21" max="16384" width="8.88671875" style="8"/>
  </cols>
  <sheetData>
    <row r="1" spans="1:28" ht="18" x14ac:dyDescent="0.35">
      <c r="A1" s="46" t="s">
        <v>8</v>
      </c>
      <c r="B1" s="7"/>
      <c r="J1" s="46" t="s">
        <v>9</v>
      </c>
      <c r="M1" s="6" t="s">
        <v>7</v>
      </c>
      <c r="N1" s="6" t="s">
        <v>0</v>
      </c>
      <c r="O1" s="25" t="s">
        <v>2</v>
      </c>
      <c r="P1" s="6" t="s">
        <v>22</v>
      </c>
      <c r="Q1" s="28" t="s">
        <v>23</v>
      </c>
      <c r="R1" s="6" t="s">
        <v>26</v>
      </c>
      <c r="S1" s="6" t="s">
        <v>35</v>
      </c>
      <c r="T1" s="6" t="s">
        <v>73</v>
      </c>
      <c r="U1" s="6" t="s">
        <v>57</v>
      </c>
      <c r="V1" s="31" t="s">
        <v>72</v>
      </c>
      <c r="W1" s="6" t="s">
        <v>12</v>
      </c>
      <c r="X1" s="6" t="s">
        <v>106</v>
      </c>
      <c r="Z1" s="6" t="s">
        <v>107</v>
      </c>
      <c r="AA1" s="6" t="s">
        <v>113</v>
      </c>
      <c r="AB1" s="6" t="s">
        <v>120</v>
      </c>
    </row>
    <row r="2" spans="1:28" x14ac:dyDescent="0.3">
      <c r="A2" s="6" t="s">
        <v>95</v>
      </c>
      <c r="B2" s="44" t="s">
        <v>96</v>
      </c>
      <c r="C2" s="6" t="s">
        <v>97</v>
      </c>
      <c r="D2" s="6"/>
      <c r="E2" s="6"/>
      <c r="F2" s="6"/>
      <c r="G2" s="6"/>
      <c r="H2" s="45" t="s">
        <v>1</v>
      </c>
      <c r="I2" s="6"/>
      <c r="J2" s="6" t="s">
        <v>97</v>
      </c>
      <c r="K2" s="6" t="s">
        <v>96</v>
      </c>
    </row>
    <row r="3" spans="1:28" x14ac:dyDescent="0.3">
      <c r="A3" s="6"/>
      <c r="B3" s="44"/>
      <c r="C3" s="6"/>
      <c r="D3" s="6"/>
      <c r="E3" s="6"/>
      <c r="F3" s="6"/>
      <c r="G3" s="6"/>
      <c r="H3" s="45"/>
      <c r="I3" s="6"/>
      <c r="J3" s="6"/>
      <c r="K3" s="6"/>
    </row>
    <row r="4" spans="1:28" ht="14.4" x14ac:dyDescent="0.3">
      <c r="A4" s="5">
        <v>46120</v>
      </c>
      <c r="B4" s="1">
        <v>6500</v>
      </c>
      <c r="C4" t="s">
        <v>93</v>
      </c>
      <c r="D4"/>
      <c r="F4" s="8" t="s">
        <v>30</v>
      </c>
      <c r="H4" s="43">
        <v>46139</v>
      </c>
      <c r="I4" s="7"/>
      <c r="J4" s="9" t="s">
        <v>94</v>
      </c>
      <c r="K4" s="7">
        <v>228</v>
      </c>
      <c r="L4" s="10"/>
      <c r="M4" s="10"/>
      <c r="O4" s="7">
        <v>38</v>
      </c>
      <c r="P4" s="8" t="s">
        <v>103</v>
      </c>
      <c r="S4" s="7">
        <f>K4</f>
        <v>228</v>
      </c>
    </row>
    <row r="5" spans="1:28" ht="14.4" x14ac:dyDescent="0.3">
      <c r="A5" s="5">
        <v>46136</v>
      </c>
      <c r="B5" s="1">
        <v>500</v>
      </c>
      <c r="C5" t="s">
        <v>98</v>
      </c>
      <c r="D5"/>
      <c r="F5" s="8" t="s">
        <v>30</v>
      </c>
      <c r="H5" s="43">
        <v>46139</v>
      </c>
      <c r="I5" s="7"/>
      <c r="J5" s="9" t="s">
        <v>100</v>
      </c>
      <c r="K5" s="7">
        <v>187.05</v>
      </c>
      <c r="L5" s="12"/>
      <c r="M5" s="10"/>
      <c r="O5" s="7">
        <v>31.18</v>
      </c>
      <c r="Q5" s="7"/>
      <c r="X5" s="7">
        <f>K5</f>
        <v>187.05</v>
      </c>
    </row>
    <row r="6" spans="1:28" ht="14.4" x14ac:dyDescent="0.3">
      <c r="A6" s="5">
        <v>46129</v>
      </c>
      <c r="B6" s="1">
        <v>192</v>
      </c>
      <c r="C6" t="s">
        <v>99</v>
      </c>
      <c r="D6"/>
      <c r="F6" s="8" t="s">
        <v>30</v>
      </c>
      <c r="H6" s="43">
        <v>46139</v>
      </c>
      <c r="I6" s="7"/>
      <c r="J6" s="9" t="s">
        <v>101</v>
      </c>
      <c r="K6" s="7">
        <v>112.5</v>
      </c>
      <c r="L6" s="12"/>
      <c r="M6" s="10"/>
      <c r="N6" s="7"/>
      <c r="O6" s="7">
        <v>0</v>
      </c>
      <c r="T6" s="7"/>
      <c r="V6" s="7"/>
      <c r="W6" s="7">
        <f>K6</f>
        <v>112.5</v>
      </c>
    </row>
    <row r="7" spans="1:28" ht="14.4" x14ac:dyDescent="0.3">
      <c r="A7" s="5">
        <v>46142</v>
      </c>
      <c r="B7" s="1">
        <v>18</v>
      </c>
      <c r="C7" t="s">
        <v>109</v>
      </c>
      <c r="D7"/>
      <c r="F7" s="8" t="s">
        <v>30</v>
      </c>
      <c r="H7" s="43">
        <v>46139</v>
      </c>
      <c r="I7" s="1"/>
      <c r="J7" s="9" t="s">
        <v>102</v>
      </c>
      <c r="K7" s="1">
        <v>515.05999999999995</v>
      </c>
      <c r="L7" s="14"/>
      <c r="M7" s="10"/>
      <c r="O7" s="7">
        <v>0</v>
      </c>
      <c r="P7" s="7">
        <f>K7</f>
        <v>515.05999999999995</v>
      </c>
    </row>
    <row r="8" spans="1:28" ht="14.4" x14ac:dyDescent="0.3">
      <c r="A8" s="5">
        <v>46181</v>
      </c>
      <c r="B8" s="1">
        <v>140.86000000000001</v>
      </c>
      <c r="C8" t="s">
        <v>123</v>
      </c>
      <c r="D8"/>
      <c r="F8" s="8" t="s">
        <v>30</v>
      </c>
      <c r="H8" s="43">
        <v>46139</v>
      </c>
      <c r="I8" s="7"/>
      <c r="J8" s="13" t="s">
        <v>104</v>
      </c>
      <c r="K8" s="7">
        <v>140</v>
      </c>
      <c r="L8" s="14"/>
      <c r="M8" s="10"/>
      <c r="O8" s="7">
        <v>0</v>
      </c>
      <c r="R8" s="7"/>
      <c r="Z8" s="7">
        <f>K8</f>
        <v>140</v>
      </c>
    </row>
    <row r="9" spans="1:28" ht="14.4" x14ac:dyDescent="0.3">
      <c r="A9" s="5">
        <v>46216</v>
      </c>
      <c r="B9" s="1">
        <v>18</v>
      </c>
      <c r="C9" t="s">
        <v>124</v>
      </c>
      <c r="D9"/>
      <c r="F9" s="8" t="s">
        <v>110</v>
      </c>
      <c r="H9" s="43">
        <v>46139</v>
      </c>
      <c r="I9" s="7"/>
      <c r="J9" s="13" t="s">
        <v>108</v>
      </c>
      <c r="K9" s="7">
        <v>0</v>
      </c>
      <c r="L9" s="14">
        <v>46.3</v>
      </c>
      <c r="M9" s="10"/>
    </row>
    <row r="10" spans="1:28" ht="18.600000000000001" customHeight="1" x14ac:dyDescent="0.3">
      <c r="A10" s="5">
        <v>46268</v>
      </c>
      <c r="B10" s="1">
        <v>6500</v>
      </c>
      <c r="C10" t="s">
        <v>134</v>
      </c>
      <c r="D10"/>
      <c r="F10" s="8" t="s">
        <v>30</v>
      </c>
      <c r="H10" s="43">
        <v>46141</v>
      </c>
      <c r="I10" s="7"/>
      <c r="J10" s="13" t="s">
        <v>111</v>
      </c>
      <c r="K10" s="7">
        <v>47</v>
      </c>
      <c r="L10" s="14"/>
      <c r="M10" s="14"/>
    </row>
    <row r="11" spans="1:28" ht="18.600000000000001" customHeight="1" x14ac:dyDescent="0.3">
      <c r="A11" s="5"/>
      <c r="B11" s="1"/>
      <c r="C11"/>
      <c r="D11"/>
      <c r="F11" s="8" t="s">
        <v>30</v>
      </c>
      <c r="H11" s="43">
        <v>46174</v>
      </c>
      <c r="I11" s="7"/>
      <c r="J11" s="9" t="s">
        <v>108</v>
      </c>
      <c r="K11" s="7">
        <v>61.6</v>
      </c>
      <c r="L11" s="14"/>
      <c r="M11" s="14"/>
    </row>
    <row r="12" spans="1:28" ht="18.600000000000001" customHeight="1" x14ac:dyDescent="0.3">
      <c r="A12" s="5"/>
      <c r="B12" s="1"/>
      <c r="C12"/>
      <c r="D12"/>
      <c r="F12" s="8" t="s">
        <v>30</v>
      </c>
      <c r="H12" s="43">
        <v>46174</v>
      </c>
      <c r="I12" s="7"/>
      <c r="J12" s="13" t="s">
        <v>112</v>
      </c>
      <c r="K12" s="7">
        <v>130.36000000000001</v>
      </c>
      <c r="L12" s="14"/>
      <c r="M12" s="14"/>
      <c r="S12" s="7"/>
      <c r="AA12" s="7">
        <f>K12</f>
        <v>130.36000000000001</v>
      </c>
    </row>
    <row r="13" spans="1:28" ht="14.4" x14ac:dyDescent="0.3">
      <c r="A13" s="5"/>
      <c r="B13" s="1"/>
      <c r="C13"/>
      <c r="D13"/>
      <c r="F13" s="8" t="s">
        <v>30</v>
      </c>
      <c r="H13" s="43">
        <v>46174</v>
      </c>
      <c r="I13" s="7"/>
      <c r="J13" s="9" t="s">
        <v>114</v>
      </c>
      <c r="K13" s="7">
        <v>384</v>
      </c>
      <c r="L13" s="14"/>
      <c r="M13" s="10"/>
      <c r="O13" s="7"/>
      <c r="P13" s="7"/>
      <c r="Q13" s="7">
        <f>K13</f>
        <v>384</v>
      </c>
      <c r="S13" s="7">
        <f>K10</f>
        <v>47</v>
      </c>
      <c r="T13" s="30"/>
    </row>
    <row r="14" spans="1:28" x14ac:dyDescent="0.3">
      <c r="A14" s="19"/>
      <c r="B14" s="7"/>
      <c r="F14" s="8" t="s">
        <v>30</v>
      </c>
      <c r="H14" s="43">
        <v>46174</v>
      </c>
      <c r="I14" s="7"/>
      <c r="J14" s="8" t="s">
        <v>115</v>
      </c>
      <c r="K14" s="7">
        <v>384.2</v>
      </c>
      <c r="L14" s="14"/>
      <c r="M14" s="10"/>
      <c r="O14" s="7"/>
      <c r="P14" s="7"/>
      <c r="T14" s="7" cm="1">
        <f t="array" ref="T14:T15">K14:K15</f>
        <v>384.2</v>
      </c>
    </row>
    <row r="15" spans="1:28" x14ac:dyDescent="0.3">
      <c r="A15" s="19"/>
      <c r="B15" s="7">
        <f>SUM(B4:B14)</f>
        <v>13868.86</v>
      </c>
      <c r="F15" s="8" t="s">
        <v>30</v>
      </c>
      <c r="H15" s="43">
        <v>46174</v>
      </c>
      <c r="I15" s="7"/>
      <c r="J15" s="9" t="s">
        <v>116</v>
      </c>
      <c r="K15" s="7">
        <v>500</v>
      </c>
      <c r="L15" s="14"/>
      <c r="M15" s="10"/>
      <c r="O15" s="7"/>
      <c r="S15" s="7"/>
      <c r="T15" s="7">
        <v>500</v>
      </c>
      <c r="AA15" s="7">
        <v>500</v>
      </c>
    </row>
    <row r="16" spans="1:28" x14ac:dyDescent="0.3">
      <c r="A16" s="19"/>
      <c r="B16" s="7"/>
      <c r="F16" s="8" t="s">
        <v>30</v>
      </c>
      <c r="H16" s="43">
        <v>46174</v>
      </c>
      <c r="I16" s="7"/>
      <c r="J16" s="9" t="s">
        <v>117</v>
      </c>
      <c r="K16" s="7">
        <v>500</v>
      </c>
      <c r="L16" s="14"/>
      <c r="M16" s="10"/>
      <c r="O16" s="7"/>
      <c r="S16" s="7"/>
      <c r="AA16" s="7">
        <f>K16</f>
        <v>500</v>
      </c>
    </row>
    <row r="17" spans="2:28" x14ac:dyDescent="0.3">
      <c r="B17" s="7"/>
      <c r="F17" s="8" t="s">
        <v>30</v>
      </c>
      <c r="H17" s="43">
        <v>46174</v>
      </c>
      <c r="I17" s="7"/>
      <c r="J17" s="9" t="s">
        <v>118</v>
      </c>
      <c r="K17" s="7">
        <v>515.05999999999995</v>
      </c>
      <c r="L17" s="14"/>
      <c r="M17" s="10"/>
      <c r="O17" s="7"/>
      <c r="P17" s="7">
        <f>K17</f>
        <v>515.05999999999995</v>
      </c>
      <c r="S17" s="7"/>
    </row>
    <row r="18" spans="2:28" x14ac:dyDescent="0.3">
      <c r="B18" s="7"/>
      <c r="F18" s="8" t="s">
        <v>30</v>
      </c>
      <c r="H18" s="43">
        <v>46182</v>
      </c>
      <c r="I18" s="7"/>
      <c r="J18" s="9" t="s">
        <v>27</v>
      </c>
      <c r="K18" s="7">
        <v>478.56</v>
      </c>
      <c r="L18" s="14"/>
      <c r="M18" s="14">
        <f>K18</f>
        <v>478.56</v>
      </c>
      <c r="O18" s="7"/>
      <c r="P18" s="7"/>
      <c r="AB18" s="7">
        <f>K19</f>
        <v>420</v>
      </c>
    </row>
    <row r="19" spans="2:28" x14ac:dyDescent="0.3">
      <c r="B19" s="7"/>
      <c r="F19" s="8" t="s">
        <v>30</v>
      </c>
      <c r="H19" s="43">
        <v>46190</v>
      </c>
      <c r="I19" s="7"/>
      <c r="J19" s="13" t="s">
        <v>119</v>
      </c>
      <c r="K19" s="7">
        <v>420</v>
      </c>
      <c r="L19" s="14"/>
      <c r="M19" s="10"/>
      <c r="O19" s="7">
        <v>70</v>
      </c>
      <c r="P19" s="7"/>
    </row>
    <row r="20" spans="2:28" x14ac:dyDescent="0.3">
      <c r="B20" s="35" t="s">
        <v>20</v>
      </c>
      <c r="F20" s="8" t="s">
        <v>30</v>
      </c>
      <c r="H20" s="43">
        <v>46204</v>
      </c>
      <c r="I20" s="7"/>
      <c r="J20" s="49" t="s">
        <v>122</v>
      </c>
      <c r="K20" s="7">
        <v>30</v>
      </c>
      <c r="L20" s="14"/>
      <c r="M20" s="10"/>
      <c r="O20" s="7"/>
      <c r="Q20" s="7"/>
      <c r="S20" s="7">
        <f>K20</f>
        <v>30</v>
      </c>
    </row>
    <row r="21" spans="2:28" x14ac:dyDescent="0.3">
      <c r="B21" s="36"/>
      <c r="F21" s="8" t="s">
        <v>30</v>
      </c>
      <c r="H21" s="43">
        <v>46190</v>
      </c>
      <c r="I21" s="7"/>
      <c r="J21" s="13" t="s">
        <v>41</v>
      </c>
      <c r="K21" s="7">
        <v>56.5</v>
      </c>
      <c r="L21" s="14">
        <f>K21</f>
        <v>56.5</v>
      </c>
      <c r="M21" s="10"/>
      <c r="O21" s="7"/>
      <c r="Q21" s="7"/>
    </row>
    <row r="22" spans="2:28" ht="14.4" x14ac:dyDescent="0.3">
      <c r="B22" s="34">
        <v>18068.09</v>
      </c>
      <c r="F22" s="8" t="s">
        <v>30</v>
      </c>
      <c r="H22" s="43">
        <v>46202</v>
      </c>
      <c r="I22" s="7"/>
      <c r="J22" s="9" t="s">
        <v>121</v>
      </c>
      <c r="K22" s="7">
        <v>515.05999999999995</v>
      </c>
      <c r="L22" s="14"/>
      <c r="M22" s="10"/>
      <c r="O22" s="7"/>
      <c r="P22" s="7">
        <f>K22</f>
        <v>515.05999999999995</v>
      </c>
    </row>
    <row r="23" spans="2:28" x14ac:dyDescent="0.3">
      <c r="B23" s="33">
        <v>15206.4</v>
      </c>
      <c r="F23" s="8" t="s">
        <v>30</v>
      </c>
      <c r="H23" s="43">
        <v>46230</v>
      </c>
      <c r="I23" s="7"/>
      <c r="J23" s="9" t="s">
        <v>125</v>
      </c>
      <c r="K23" s="7">
        <v>515.05999999999995</v>
      </c>
      <c r="L23" s="14"/>
      <c r="M23" s="10"/>
      <c r="O23" s="7"/>
      <c r="P23" s="8">
        <v>515.05999999999995</v>
      </c>
    </row>
    <row r="24" spans="2:28" x14ac:dyDescent="0.3">
      <c r="B24" s="37">
        <f>SUM(B22:B23)</f>
        <v>33274.49</v>
      </c>
      <c r="F24" s="8" t="s">
        <v>30</v>
      </c>
      <c r="H24" s="43">
        <v>46230</v>
      </c>
      <c r="I24" s="7"/>
      <c r="J24" s="9" t="s">
        <v>126</v>
      </c>
      <c r="K24" s="7">
        <v>250</v>
      </c>
      <c r="L24" s="14"/>
      <c r="M24" s="10"/>
      <c r="O24" s="7"/>
      <c r="AA24" s="7">
        <v>250</v>
      </c>
    </row>
    <row r="25" spans="2:28" x14ac:dyDescent="0.3">
      <c r="B25" s="35">
        <v>-700</v>
      </c>
      <c r="C25" s="8" t="s">
        <v>92</v>
      </c>
      <c r="F25" s="8" t="s">
        <v>30</v>
      </c>
      <c r="H25" s="43">
        <v>46230</v>
      </c>
      <c r="I25" s="7"/>
      <c r="J25" s="13" t="s">
        <v>127</v>
      </c>
      <c r="K25" s="7">
        <v>148.38999999999999</v>
      </c>
      <c r="L25" s="14">
        <f>K25</f>
        <v>148.38999999999999</v>
      </c>
      <c r="M25" s="10"/>
      <c r="O25" s="7"/>
      <c r="P25" s="7"/>
    </row>
    <row r="26" spans="2:28" x14ac:dyDescent="0.3">
      <c r="B26" s="38">
        <f>SUM(B24:B25)</f>
        <v>32574.489999999998</v>
      </c>
      <c r="F26" s="8" t="s">
        <v>30</v>
      </c>
      <c r="H26" s="43">
        <v>46258</v>
      </c>
      <c r="I26" s="7"/>
      <c r="J26" s="13" t="s">
        <v>128</v>
      </c>
      <c r="K26" s="7">
        <v>15.6</v>
      </c>
      <c r="L26" s="10"/>
      <c r="M26" s="10"/>
      <c r="O26" s="7"/>
      <c r="X26" s="7">
        <v>15.6</v>
      </c>
    </row>
    <row r="27" spans="2:28" x14ac:dyDescent="0.3">
      <c r="F27" s="8" t="s">
        <v>30</v>
      </c>
      <c r="H27" s="43">
        <v>46258</v>
      </c>
      <c r="I27" s="7"/>
      <c r="J27" s="9" t="s">
        <v>129</v>
      </c>
      <c r="K27" s="7">
        <v>26</v>
      </c>
      <c r="L27" s="14"/>
      <c r="M27" s="10"/>
      <c r="O27" s="7"/>
      <c r="S27" s="7"/>
      <c r="X27" s="7"/>
    </row>
    <row r="28" spans="2:28" x14ac:dyDescent="0.3">
      <c r="F28" s="8" t="s">
        <v>30</v>
      </c>
      <c r="H28" s="43">
        <v>46258</v>
      </c>
      <c r="I28" s="7"/>
      <c r="J28" s="9" t="s">
        <v>130</v>
      </c>
      <c r="K28" s="14">
        <v>30</v>
      </c>
      <c r="L28" s="14"/>
      <c r="M28" s="10"/>
      <c r="O28" s="7"/>
      <c r="S28" s="7"/>
    </row>
    <row r="29" spans="2:28" x14ac:dyDescent="0.3">
      <c r="F29" s="8" t="s">
        <v>30</v>
      </c>
      <c r="H29" s="43">
        <v>46258</v>
      </c>
      <c r="I29" s="7"/>
      <c r="J29" s="9" t="s">
        <v>131</v>
      </c>
      <c r="K29" s="14">
        <v>75.599999999999994</v>
      </c>
      <c r="L29" s="14"/>
      <c r="M29" s="10"/>
      <c r="O29" s="7"/>
      <c r="Q29" s="7"/>
      <c r="S29" s="7"/>
    </row>
    <row r="30" spans="2:28" x14ac:dyDescent="0.3">
      <c r="F30" s="8" t="s">
        <v>30</v>
      </c>
      <c r="H30" s="43">
        <v>46258</v>
      </c>
      <c r="I30" s="7"/>
      <c r="J30" s="9" t="s">
        <v>132</v>
      </c>
      <c r="K30" s="14">
        <v>237.06</v>
      </c>
      <c r="L30" s="14"/>
      <c r="M30" s="10"/>
      <c r="O30" s="7"/>
      <c r="S30" s="7"/>
    </row>
    <row r="31" spans="2:28" ht="16.2" customHeight="1" x14ac:dyDescent="0.3">
      <c r="F31" s="8" t="s">
        <v>30</v>
      </c>
      <c r="H31" s="43">
        <v>46262</v>
      </c>
      <c r="I31" s="7"/>
      <c r="J31" s="9" t="s">
        <v>133</v>
      </c>
      <c r="K31" s="14">
        <v>515.05999999999995</v>
      </c>
      <c r="L31" s="14"/>
      <c r="M31" s="10"/>
      <c r="O31" s="7"/>
      <c r="Q31" s="7"/>
      <c r="S31" s="7"/>
    </row>
    <row r="32" spans="2:28" x14ac:dyDescent="0.3">
      <c r="F32" s="8" t="s">
        <v>30</v>
      </c>
      <c r="H32" s="43">
        <v>46248</v>
      </c>
      <c r="I32" s="7"/>
      <c r="J32" s="9" t="s">
        <v>135</v>
      </c>
      <c r="K32" s="14">
        <v>36</v>
      </c>
      <c r="L32" s="14"/>
      <c r="M32" s="10"/>
      <c r="O32" s="7"/>
      <c r="P32" s="7"/>
      <c r="Q32" s="7"/>
      <c r="S32" s="7"/>
    </row>
    <row r="33" spans="9:22" ht="12.6" customHeight="1" x14ac:dyDescent="0.3">
      <c r="I33" s="7"/>
      <c r="J33" s="9"/>
      <c r="K33" s="10"/>
      <c r="L33" s="14"/>
      <c r="M33" s="10"/>
      <c r="O33" s="7"/>
      <c r="P33" s="7"/>
      <c r="Q33" s="7"/>
      <c r="S33" s="7"/>
    </row>
    <row r="34" spans="9:22" ht="12.6" customHeight="1" x14ac:dyDescent="0.3">
      <c r="I34" s="7"/>
      <c r="J34" s="9"/>
      <c r="K34" s="10"/>
      <c r="L34" s="14"/>
      <c r="M34" s="10"/>
      <c r="O34" s="7"/>
      <c r="P34" s="7"/>
      <c r="Q34" s="7"/>
      <c r="S34" s="7"/>
    </row>
    <row r="35" spans="9:22" ht="12.6" customHeight="1" x14ac:dyDescent="0.3">
      <c r="I35" s="7"/>
      <c r="J35" s="9"/>
      <c r="K35" s="10"/>
      <c r="L35" s="14"/>
      <c r="M35" s="10"/>
      <c r="O35" s="7"/>
      <c r="P35" s="7"/>
      <c r="Q35" s="7"/>
      <c r="S35" s="7"/>
    </row>
    <row r="36" spans="9:22" ht="12.6" customHeight="1" x14ac:dyDescent="0.3">
      <c r="I36" s="7"/>
      <c r="J36" s="9"/>
      <c r="K36" s="10"/>
      <c r="L36" s="14"/>
      <c r="M36" s="10"/>
      <c r="O36" s="7"/>
      <c r="P36" s="7"/>
      <c r="Q36" s="7"/>
      <c r="S36" s="7"/>
    </row>
    <row r="37" spans="9:22" ht="12.6" customHeight="1" x14ac:dyDescent="0.3">
      <c r="I37" s="7"/>
      <c r="J37" s="9"/>
      <c r="K37" s="10"/>
      <c r="L37" s="14"/>
      <c r="M37" s="10"/>
      <c r="O37" s="7"/>
      <c r="P37" s="7"/>
      <c r="Q37" s="7"/>
      <c r="S37" s="7"/>
    </row>
    <row r="38" spans="9:22" x14ac:dyDescent="0.3">
      <c r="I38" s="7"/>
      <c r="J38" s="9"/>
      <c r="K38" s="10"/>
      <c r="L38" s="14"/>
      <c r="M38" s="10"/>
      <c r="O38" s="7"/>
      <c r="P38" s="7"/>
      <c r="Q38" s="7"/>
      <c r="S38" s="7"/>
    </row>
    <row r="39" spans="9:22" x14ac:dyDescent="0.3">
      <c r="I39" s="7"/>
      <c r="J39" s="9"/>
      <c r="K39" s="14"/>
      <c r="L39" s="14"/>
      <c r="M39" s="10"/>
      <c r="O39" s="7"/>
      <c r="Q39" s="7"/>
      <c r="S39" s="7"/>
      <c r="U39" s="7"/>
    </row>
    <row r="40" spans="9:22" x14ac:dyDescent="0.3">
      <c r="I40" s="7"/>
      <c r="J40" s="9"/>
      <c r="K40" s="10"/>
      <c r="L40" s="14"/>
      <c r="M40" s="10"/>
      <c r="O40" s="7"/>
      <c r="Q40" s="7"/>
      <c r="S40" s="7"/>
      <c r="U40" s="7"/>
    </row>
    <row r="41" spans="9:22" x14ac:dyDescent="0.3">
      <c r="I41" s="7"/>
      <c r="J41" s="9"/>
      <c r="K41" s="10"/>
      <c r="L41" s="14"/>
      <c r="M41" s="10"/>
      <c r="O41" s="7"/>
      <c r="Q41" s="7"/>
      <c r="S41" s="7"/>
      <c r="T41" s="7"/>
      <c r="U41" s="7"/>
    </row>
    <row r="42" spans="9:22" x14ac:dyDescent="0.3">
      <c r="I42" s="7"/>
      <c r="J42" s="9"/>
      <c r="K42" s="10"/>
      <c r="L42" s="14"/>
      <c r="M42" s="10"/>
      <c r="O42" s="7"/>
      <c r="P42" s="7"/>
      <c r="Q42" s="7"/>
      <c r="S42" s="7"/>
      <c r="U42" s="7"/>
      <c r="V42" s="7"/>
    </row>
    <row r="43" spans="9:22" x14ac:dyDescent="0.3">
      <c r="I43" s="7"/>
      <c r="J43" s="9"/>
      <c r="K43" s="10"/>
      <c r="L43" s="14"/>
      <c r="M43" s="10"/>
      <c r="O43" s="7"/>
      <c r="Q43" s="7"/>
      <c r="S43" s="30"/>
      <c r="U43" s="7"/>
    </row>
    <row r="44" spans="9:22" x14ac:dyDescent="0.3">
      <c r="I44" s="7"/>
      <c r="J44" s="9"/>
      <c r="K44" s="10"/>
      <c r="L44" s="14"/>
      <c r="M44" s="10"/>
      <c r="O44" s="7"/>
      <c r="P44" s="7"/>
      <c r="Q44" s="7"/>
      <c r="S44" s="30"/>
      <c r="U44" s="7"/>
    </row>
    <row r="45" spans="9:22" x14ac:dyDescent="0.3">
      <c r="I45" s="7"/>
      <c r="J45" s="9"/>
      <c r="K45" s="10"/>
      <c r="L45" s="14"/>
      <c r="M45" s="10"/>
      <c r="O45" s="7"/>
      <c r="Q45" s="7"/>
      <c r="S45" s="30"/>
      <c r="U45" s="7"/>
    </row>
    <row r="46" spans="9:22" x14ac:dyDescent="0.3">
      <c r="I46" s="7"/>
      <c r="J46" s="9"/>
      <c r="K46" s="10"/>
      <c r="L46" s="14"/>
      <c r="M46" s="10"/>
      <c r="O46" s="7"/>
      <c r="Q46" s="7"/>
      <c r="S46" s="30"/>
      <c r="U46" s="7"/>
    </row>
    <row r="47" spans="9:22" x14ac:dyDescent="0.3">
      <c r="I47" s="7"/>
      <c r="J47" s="9"/>
      <c r="K47" s="10"/>
      <c r="L47" s="14"/>
      <c r="M47" s="10"/>
      <c r="O47" s="7"/>
      <c r="Q47" s="7"/>
      <c r="S47" s="30"/>
      <c r="U47" s="7"/>
    </row>
    <row r="48" spans="9:22" x14ac:dyDescent="0.3">
      <c r="I48" s="7"/>
      <c r="J48" s="9"/>
      <c r="K48" s="10"/>
      <c r="L48" s="14"/>
      <c r="M48" s="10"/>
      <c r="O48" s="7"/>
      <c r="Q48" s="7"/>
      <c r="S48" s="30"/>
      <c r="U48" s="7"/>
    </row>
    <row r="49" spans="1:23" x14ac:dyDescent="0.3">
      <c r="I49" s="7"/>
      <c r="J49" s="9"/>
      <c r="K49" s="10"/>
      <c r="L49" s="14"/>
      <c r="M49" s="10"/>
      <c r="O49" s="7"/>
      <c r="Q49" s="7"/>
      <c r="S49" s="30"/>
      <c r="U49" s="7"/>
    </row>
    <row r="50" spans="1:23" x14ac:dyDescent="0.3">
      <c r="I50" s="7"/>
      <c r="J50" s="9"/>
      <c r="K50" s="10"/>
      <c r="L50" s="14"/>
      <c r="M50" s="10"/>
      <c r="O50" s="7"/>
      <c r="P50" s="7"/>
      <c r="Q50" s="7"/>
      <c r="S50" s="30"/>
      <c r="U50" s="7"/>
    </row>
    <row r="51" spans="1:23" x14ac:dyDescent="0.3">
      <c r="I51" s="7"/>
      <c r="J51" s="9"/>
      <c r="K51" s="10"/>
      <c r="L51" s="14"/>
      <c r="M51" s="10"/>
      <c r="O51" s="7"/>
      <c r="Q51" s="7"/>
      <c r="S51" s="30"/>
      <c r="U51" s="7"/>
      <c r="W51" s="7">
        <f>L51</f>
        <v>0</v>
      </c>
    </row>
    <row r="52" spans="1:23" x14ac:dyDescent="0.3">
      <c r="I52" s="7"/>
      <c r="V52" s="7"/>
    </row>
    <row r="53" spans="1:23" x14ac:dyDescent="0.3">
      <c r="I53" s="7"/>
      <c r="L53" s="7"/>
      <c r="V53" s="7"/>
    </row>
    <row r="54" spans="1:23" x14ac:dyDescent="0.3">
      <c r="I54" s="7"/>
      <c r="L54" s="7"/>
      <c r="Q54" s="7">
        <f>L54</f>
        <v>0</v>
      </c>
      <c r="V54" s="7"/>
    </row>
    <row r="55" spans="1:23" x14ac:dyDescent="0.3">
      <c r="I55" s="7"/>
      <c r="L55" s="7"/>
      <c r="O55" s="7"/>
      <c r="V55" s="7"/>
    </row>
    <row r="56" spans="1:23" x14ac:dyDescent="0.3">
      <c r="I56" s="7"/>
      <c r="L56" s="7"/>
      <c r="V56" s="7"/>
    </row>
    <row r="57" spans="1:23" x14ac:dyDescent="0.3">
      <c r="I57" s="7"/>
      <c r="L57" s="7"/>
      <c r="P57" s="7"/>
      <c r="V57" s="7"/>
    </row>
    <row r="58" spans="1:23" x14ac:dyDescent="0.3">
      <c r="I58" s="7"/>
      <c r="V58" s="7"/>
    </row>
    <row r="59" spans="1:23" ht="14.4" thickBot="1" x14ac:dyDescent="0.35">
      <c r="A59" s="8" t="s">
        <v>90</v>
      </c>
      <c r="E59" s="7">
        <v>45531.27</v>
      </c>
      <c r="I59" s="7"/>
      <c r="J59" s="9"/>
      <c r="K59" s="10"/>
      <c r="L59" s="26">
        <f>SUM(L5:L58)</f>
        <v>251.19</v>
      </c>
      <c r="M59" s="26">
        <f>SUM(M10:M39)</f>
        <v>478.56</v>
      </c>
      <c r="N59" s="27">
        <f>SUM(N5:N39)</f>
        <v>0</v>
      </c>
      <c r="O59" s="16">
        <f>SUM(O5:O39)</f>
        <v>101.18</v>
      </c>
      <c r="P59" s="27">
        <f>SUM(P5:P39)</f>
        <v>2060.2399999999998</v>
      </c>
      <c r="Q59" s="16">
        <f t="shared" ref="Q59:S59" si="0">SUM(Q5:Q52)</f>
        <v>384</v>
      </c>
      <c r="R59" s="16">
        <f t="shared" si="0"/>
        <v>0</v>
      </c>
      <c r="S59" s="27">
        <f t="shared" si="0"/>
        <v>77</v>
      </c>
      <c r="T59" s="16">
        <f>SUM(T40:T52)</f>
        <v>0</v>
      </c>
      <c r="U59" s="16">
        <f>SUM(U39:U52)</f>
        <v>0</v>
      </c>
      <c r="V59" s="16">
        <f>SUM(V37:V52)</f>
        <v>0</v>
      </c>
    </row>
    <row r="60" spans="1:23" x14ac:dyDescent="0.3">
      <c r="C60" s="8" t="s">
        <v>10</v>
      </c>
      <c r="D60" s="7">
        <f>B15</f>
        <v>13868.86</v>
      </c>
      <c r="E60" s="7">
        <f>D60</f>
        <v>13868.86</v>
      </c>
      <c r="I60" s="7"/>
      <c r="J60" s="9"/>
      <c r="K60" s="10"/>
      <c r="L60" s="14">
        <f>-L59</f>
        <v>-251.19</v>
      </c>
      <c r="M60" s="10"/>
      <c r="O60" s="7"/>
    </row>
    <row r="61" spans="1:23" x14ac:dyDescent="0.3">
      <c r="C61" s="8" t="s">
        <v>45</v>
      </c>
      <c r="D61" s="8">
        <v>0</v>
      </c>
      <c r="E61" s="7"/>
      <c r="I61" s="7"/>
      <c r="J61" s="9"/>
      <c r="K61" s="10"/>
      <c r="L61" s="14"/>
      <c r="M61" s="10"/>
      <c r="O61" s="7"/>
    </row>
    <row r="62" spans="1:23" x14ac:dyDescent="0.3">
      <c r="C62" s="8" t="s">
        <v>9</v>
      </c>
      <c r="D62" s="7">
        <f>K65</f>
        <v>7053.7199999999993</v>
      </c>
      <c r="E62" s="7">
        <v>-7053.72</v>
      </c>
      <c r="I62" s="7"/>
      <c r="J62" s="9"/>
      <c r="K62" s="10"/>
      <c r="L62" s="14"/>
      <c r="M62" s="10"/>
      <c r="O62" s="7"/>
    </row>
    <row r="63" spans="1:23" ht="14.4" thickBot="1" x14ac:dyDescent="0.35">
      <c r="C63" s="6" t="s">
        <v>105</v>
      </c>
      <c r="D63" s="6"/>
      <c r="E63" s="16"/>
      <c r="I63" s="7" t="s">
        <v>4</v>
      </c>
      <c r="J63" s="9"/>
      <c r="K63" s="10"/>
      <c r="L63" s="14"/>
      <c r="M63" s="10"/>
      <c r="O63" s="7"/>
    </row>
    <row r="64" spans="1:23" ht="14.4" thickBot="1" x14ac:dyDescent="0.35">
      <c r="I64" s="7">
        <f>SUM(I4:I63)</f>
        <v>0</v>
      </c>
      <c r="J64" s="9"/>
      <c r="K64" s="10"/>
      <c r="L64" s="14"/>
      <c r="M64" s="11"/>
      <c r="O64" s="7"/>
    </row>
    <row r="65" spans="1:15" ht="14.4" thickBot="1" x14ac:dyDescent="0.35">
      <c r="B65" s="8" t="s">
        <v>87</v>
      </c>
      <c r="C65" s="33" t="s">
        <v>136</v>
      </c>
      <c r="D65" s="33"/>
      <c r="E65" s="29">
        <f>SUM(E59:E64)</f>
        <v>52346.409999999996</v>
      </c>
      <c r="I65" s="7"/>
      <c r="J65" s="9"/>
      <c r="K65" s="48">
        <f>SUM(K4:K64)</f>
        <v>7053.7199999999993</v>
      </c>
      <c r="L65" s="14"/>
      <c r="M65" s="10"/>
      <c r="O65" s="7"/>
    </row>
    <row r="66" spans="1:15" ht="14.4" thickBot="1" x14ac:dyDescent="0.35">
      <c r="C66" s="7"/>
      <c r="D66" s="7"/>
      <c r="E66" s="7"/>
      <c r="I66" s="7"/>
      <c r="J66" s="9"/>
      <c r="K66" s="10"/>
      <c r="L66" s="14"/>
      <c r="M66" s="10"/>
      <c r="O66" s="7"/>
    </row>
    <row r="67" spans="1:15" ht="14.4" thickBot="1" x14ac:dyDescent="0.35">
      <c r="A67" s="40" t="s">
        <v>91</v>
      </c>
      <c r="B67" s="41"/>
      <c r="C67" s="41"/>
      <c r="D67" s="41"/>
      <c r="E67" s="42">
        <f>E63</f>
        <v>0</v>
      </c>
      <c r="I67" s="7"/>
      <c r="J67" s="9"/>
      <c r="K67" s="10"/>
      <c r="L67" s="14"/>
      <c r="M67" s="10"/>
      <c r="O67" s="7"/>
    </row>
    <row r="68" spans="1:15" x14ac:dyDescent="0.3">
      <c r="E68" s="7"/>
      <c r="I68" s="7"/>
      <c r="J68" s="9"/>
      <c r="K68" s="10"/>
      <c r="L68" s="14"/>
      <c r="M68" s="10"/>
      <c r="O68" s="7"/>
    </row>
    <row r="69" spans="1:15" x14ac:dyDescent="0.3">
      <c r="I69" s="7"/>
      <c r="J69" s="9"/>
      <c r="K69" s="10"/>
      <c r="L69" s="14"/>
      <c r="M69" s="11"/>
      <c r="O69" s="7"/>
    </row>
    <row r="70" spans="1:15" x14ac:dyDescent="0.3">
      <c r="I70" s="7"/>
      <c r="J70" s="9"/>
      <c r="K70" s="10"/>
      <c r="L70" s="14"/>
      <c r="M70" s="10"/>
      <c r="O70" s="7"/>
    </row>
    <row r="71" spans="1:15" x14ac:dyDescent="0.3">
      <c r="I71" s="7"/>
      <c r="J71" s="9"/>
      <c r="K71" s="10"/>
      <c r="L71" s="14"/>
      <c r="M71" s="10"/>
      <c r="O71" s="7"/>
    </row>
    <row r="72" spans="1:15" x14ac:dyDescent="0.3">
      <c r="I72" s="7"/>
      <c r="J72" s="9"/>
      <c r="K72" s="11"/>
      <c r="L72" s="12"/>
      <c r="M72" s="11"/>
      <c r="O72" s="7"/>
    </row>
    <row r="73" spans="1:15" x14ac:dyDescent="0.3">
      <c r="I73" s="7"/>
      <c r="J73" s="9"/>
      <c r="K73" s="11"/>
      <c r="L73" s="12"/>
      <c r="M73" s="11"/>
      <c r="O73" s="7"/>
    </row>
    <row r="74" spans="1:15" x14ac:dyDescent="0.3">
      <c r="I74" s="7"/>
      <c r="J74" s="9"/>
      <c r="K74" s="10"/>
      <c r="L74" s="14"/>
      <c r="M74" s="10"/>
      <c r="O74" s="7"/>
    </row>
    <row r="75" spans="1:15" x14ac:dyDescent="0.3">
      <c r="I75" s="7"/>
      <c r="J75" s="9"/>
      <c r="K75" s="10"/>
      <c r="L75" s="14"/>
      <c r="M75" s="11"/>
      <c r="O75" s="7"/>
    </row>
    <row r="76" spans="1:15" x14ac:dyDescent="0.3">
      <c r="I76" s="7"/>
      <c r="J76" s="9"/>
      <c r="K76" s="10"/>
      <c r="L76" s="14"/>
      <c r="M76" s="10"/>
      <c r="O76" s="7"/>
    </row>
    <row r="77" spans="1:15" ht="14.4" x14ac:dyDescent="0.3">
      <c r="I77" s="47"/>
      <c r="J77" s="3"/>
      <c r="K77" s="2"/>
      <c r="L77" s="4"/>
      <c r="M77" s="2"/>
      <c r="O77" s="7"/>
    </row>
    <row r="78" spans="1:15" ht="14.4" x14ac:dyDescent="0.3">
      <c r="I78" s="47"/>
      <c r="J78" s="3"/>
      <c r="K78" s="2"/>
      <c r="L78" s="7"/>
      <c r="M78" s="2"/>
      <c r="O78" s="7"/>
    </row>
    <row r="79" spans="1:15" ht="14.4" x14ac:dyDescent="0.3">
      <c r="I79" s="47"/>
      <c r="J79" s="3"/>
      <c r="K79" s="2"/>
      <c r="L79" s="4"/>
      <c r="M79" s="2"/>
      <c r="O79" s="7"/>
    </row>
    <row r="80" spans="1:15" ht="14.4" x14ac:dyDescent="0.3">
      <c r="I80" s="47"/>
      <c r="J80" s="3"/>
      <c r="K80" s="2"/>
      <c r="L80" s="4"/>
      <c r="M80" s="2"/>
      <c r="O80" s="7"/>
    </row>
    <row r="81" spans="2:18" x14ac:dyDescent="0.3">
      <c r="I81" s="47"/>
      <c r="J81" s="9"/>
      <c r="K81" s="10"/>
      <c r="L81" s="14"/>
      <c r="M81" s="10"/>
      <c r="O81" s="7"/>
    </row>
    <row r="82" spans="2:18" x14ac:dyDescent="0.3">
      <c r="I82" s="47"/>
      <c r="J82" s="9"/>
      <c r="K82" s="10"/>
      <c r="L82" s="14"/>
      <c r="M82" s="10"/>
      <c r="O82" s="7"/>
    </row>
    <row r="83" spans="2:18" x14ac:dyDescent="0.3">
      <c r="I83" s="47"/>
      <c r="J83" s="18"/>
      <c r="L83" s="7"/>
      <c r="O83" s="7"/>
    </row>
    <row r="84" spans="2:18" x14ac:dyDescent="0.3">
      <c r="I84" s="47"/>
      <c r="J84" s="9"/>
      <c r="K84" s="10"/>
      <c r="L84" s="14"/>
      <c r="M84" s="10"/>
      <c r="O84" s="7"/>
    </row>
    <row r="85" spans="2:18" x14ac:dyDescent="0.3">
      <c r="I85" s="47"/>
      <c r="J85" s="9"/>
      <c r="K85" s="10"/>
      <c r="L85" s="14"/>
      <c r="M85" s="10"/>
      <c r="O85" s="7"/>
    </row>
    <row r="86" spans="2:18" x14ac:dyDescent="0.3">
      <c r="I86" s="47"/>
      <c r="J86" s="9"/>
      <c r="K86" s="10"/>
      <c r="L86" s="14"/>
      <c r="M86" s="10"/>
      <c r="O86" s="7"/>
    </row>
    <row r="87" spans="2:18" ht="32.4" customHeight="1" x14ac:dyDescent="0.3">
      <c r="I87" s="47"/>
      <c r="J87" s="9"/>
      <c r="K87" s="21"/>
      <c r="L87" s="23"/>
      <c r="M87" s="21"/>
      <c r="O87" s="24"/>
      <c r="P87" s="10"/>
      <c r="Q87" s="10"/>
      <c r="R87" s="10"/>
    </row>
    <row r="88" spans="2:18" ht="40.200000000000003" customHeight="1" x14ac:dyDescent="0.3">
      <c r="I88" s="47"/>
      <c r="J88" s="9"/>
      <c r="K88" s="20"/>
      <c r="L88" s="22"/>
      <c r="M88" s="20"/>
    </row>
    <row r="89" spans="2:18" ht="14.4" customHeight="1" x14ac:dyDescent="0.3">
      <c r="I89" s="47"/>
      <c r="J89" s="9"/>
      <c r="K89" s="10"/>
      <c r="L89" s="23"/>
      <c r="M89" s="10"/>
      <c r="O89" s="7"/>
    </row>
    <row r="90" spans="2:18" ht="14.4" customHeight="1" x14ac:dyDescent="0.3">
      <c r="I90" s="47"/>
      <c r="J90" s="9"/>
      <c r="K90" s="10"/>
      <c r="L90" s="23"/>
      <c r="M90" s="10"/>
      <c r="O90" s="7"/>
    </row>
    <row r="91" spans="2:18" x14ac:dyDescent="0.3">
      <c r="I91" s="47"/>
      <c r="J91" s="9"/>
      <c r="K91" s="10"/>
      <c r="L91" s="14"/>
      <c r="M91" s="10"/>
      <c r="O91" s="7"/>
    </row>
    <row r="92" spans="2:18" x14ac:dyDescent="0.3">
      <c r="I92" s="47"/>
      <c r="J92" s="9"/>
      <c r="K92" s="10"/>
      <c r="L92" s="14"/>
      <c r="M92" s="10"/>
      <c r="O92" s="7"/>
    </row>
    <row r="93" spans="2:18" x14ac:dyDescent="0.3">
      <c r="J93" s="9"/>
      <c r="K93" s="10"/>
      <c r="L93" s="14"/>
      <c r="M93" s="10"/>
      <c r="O93" s="7"/>
    </row>
    <row r="94" spans="2:18" x14ac:dyDescent="0.3">
      <c r="J94" s="9"/>
      <c r="K94" s="10"/>
      <c r="L94" s="14"/>
      <c r="M94" s="10"/>
      <c r="O94" s="7"/>
    </row>
    <row r="95" spans="2:18" x14ac:dyDescent="0.3">
      <c r="J95" s="15"/>
      <c r="K95" s="10"/>
      <c r="L95" s="10"/>
      <c r="M95" s="10"/>
    </row>
    <row r="96" spans="2:18" x14ac:dyDescent="0.3">
      <c r="B96" s="7"/>
      <c r="J96" s="11"/>
      <c r="K96" s="11"/>
      <c r="L96" s="12"/>
      <c r="M96" s="10"/>
      <c r="O96" s="8">
        <f>SUM(O4:O95)</f>
        <v>240.36</v>
      </c>
    </row>
    <row r="97" spans="2:13" x14ac:dyDescent="0.3">
      <c r="J97" s="17"/>
      <c r="K97" s="11"/>
      <c r="L97" s="11"/>
      <c r="M97" s="11"/>
    </row>
    <row r="99" spans="2:13" x14ac:dyDescent="0.3">
      <c r="B99" s="7"/>
      <c r="E99" s="7"/>
    </row>
    <row r="100" spans="2:13" ht="14.4" x14ac:dyDescent="0.3">
      <c r="E100" s="1"/>
      <c r="L100" s="7"/>
    </row>
    <row r="101" spans="2:13" ht="14.4" x14ac:dyDescent="0.3">
      <c r="E101" s="1"/>
      <c r="L101" s="7"/>
    </row>
    <row r="102" spans="2:13" x14ac:dyDescent="0.3">
      <c r="E102" s="7"/>
    </row>
    <row r="103" spans="2:13" x14ac:dyDescent="0.3">
      <c r="E103" s="7"/>
    </row>
    <row r="104" spans="2:13" x14ac:dyDescent="0.3">
      <c r="E104" s="7"/>
    </row>
  </sheetData>
  <pageMargins left="0.7" right="0.7" top="0.75" bottom="0.75" header="0.3" footer="0.3"/>
  <pageSetup paperSize="9" scale="32" orientation="landscape" r:id="rId1"/>
  <rowBreaks count="1" manualBreakCount="1">
    <brk id="14" max="16383" man="1"/>
  </rowBreaks>
  <colBreaks count="1" manualBreakCount="1">
    <brk id="2" max="1048575" man="1"/>
  </col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91CA9-9D18-448A-B069-3DAE4D14C37C}">
  <dimension ref="A1:D30"/>
  <sheetViews>
    <sheetView topLeftCell="A19" workbookViewId="0">
      <selection activeCell="L9" sqref="L9"/>
    </sheetView>
  </sheetViews>
  <sheetFormatPr defaultRowHeight="14.4" x14ac:dyDescent="0.3"/>
  <cols>
    <col min="1" max="1" width="17.21875" customWidth="1"/>
    <col min="3" max="3" width="39" customWidth="1"/>
  </cols>
  <sheetData>
    <row r="1" spans="1:4" x14ac:dyDescent="0.3">
      <c r="A1" s="43">
        <v>46139</v>
      </c>
      <c r="B1" s="7"/>
      <c r="C1" s="9" t="s">
        <v>94</v>
      </c>
      <c r="D1" s="7">
        <v>228</v>
      </c>
    </row>
    <row r="2" spans="1:4" x14ac:dyDescent="0.3">
      <c r="A2" s="43">
        <v>46139</v>
      </c>
      <c r="B2" s="7"/>
      <c r="C2" s="9" t="s">
        <v>100</v>
      </c>
      <c r="D2" s="7">
        <v>187.05</v>
      </c>
    </row>
    <row r="3" spans="1:4" x14ac:dyDescent="0.3">
      <c r="A3" s="43">
        <v>46139</v>
      </c>
      <c r="B3" s="7"/>
      <c r="C3" s="9" t="s">
        <v>101</v>
      </c>
      <c r="D3" s="7">
        <v>112.5</v>
      </c>
    </row>
    <row r="4" spans="1:4" x14ac:dyDescent="0.3">
      <c r="A4" s="43">
        <v>46139</v>
      </c>
      <c r="B4" s="1"/>
      <c r="C4" s="9" t="s">
        <v>102</v>
      </c>
      <c r="D4" s="1">
        <v>515.05999999999995</v>
      </c>
    </row>
    <row r="5" spans="1:4" x14ac:dyDescent="0.3">
      <c r="A5" s="43">
        <v>46139</v>
      </c>
      <c r="B5" s="7"/>
      <c r="C5" s="13" t="s">
        <v>104</v>
      </c>
      <c r="D5" s="7">
        <v>140</v>
      </c>
    </row>
    <row r="6" spans="1:4" x14ac:dyDescent="0.3">
      <c r="A6" s="43">
        <v>46139</v>
      </c>
      <c r="B6" s="7"/>
      <c r="C6" s="13" t="s">
        <v>108</v>
      </c>
      <c r="D6" s="7">
        <v>0</v>
      </c>
    </row>
    <row r="7" spans="1:4" x14ac:dyDescent="0.3">
      <c r="A7" s="43">
        <v>46141</v>
      </c>
      <c r="B7" s="7"/>
      <c r="C7" s="13" t="s">
        <v>111</v>
      </c>
      <c r="D7" s="7">
        <v>47</v>
      </c>
    </row>
    <row r="8" spans="1:4" x14ac:dyDescent="0.3">
      <c r="A8" s="43">
        <v>46174</v>
      </c>
      <c r="B8" s="7"/>
      <c r="C8" s="9" t="s">
        <v>108</v>
      </c>
      <c r="D8" s="7">
        <v>61.6</v>
      </c>
    </row>
    <row r="9" spans="1:4" x14ac:dyDescent="0.3">
      <c r="A9" s="43">
        <v>46174</v>
      </c>
      <c r="B9" s="7"/>
      <c r="C9" s="13" t="s">
        <v>112</v>
      </c>
      <c r="D9" s="7">
        <v>130.36000000000001</v>
      </c>
    </row>
    <row r="10" spans="1:4" x14ac:dyDescent="0.3">
      <c r="A10" s="43">
        <v>46174</v>
      </c>
      <c r="B10" s="7"/>
      <c r="C10" s="9" t="s">
        <v>114</v>
      </c>
      <c r="D10" s="7">
        <v>384</v>
      </c>
    </row>
    <row r="11" spans="1:4" x14ac:dyDescent="0.3">
      <c r="A11" s="43">
        <v>46174</v>
      </c>
      <c r="B11" s="7"/>
      <c r="C11" s="8" t="s">
        <v>115</v>
      </c>
      <c r="D11" s="7">
        <v>384.2</v>
      </c>
    </row>
    <row r="12" spans="1:4" x14ac:dyDescent="0.3">
      <c r="A12" s="43">
        <v>46174</v>
      </c>
      <c r="B12" s="7"/>
      <c r="C12" s="9" t="s">
        <v>116</v>
      </c>
      <c r="D12" s="7">
        <v>500</v>
      </c>
    </row>
    <row r="13" spans="1:4" x14ac:dyDescent="0.3">
      <c r="A13" s="43">
        <v>46174</v>
      </c>
      <c r="B13" s="7"/>
      <c r="C13" s="9" t="s">
        <v>117</v>
      </c>
      <c r="D13" s="7">
        <v>500</v>
      </c>
    </row>
    <row r="14" spans="1:4" x14ac:dyDescent="0.3">
      <c r="A14" s="43">
        <v>46174</v>
      </c>
      <c r="B14" s="7"/>
      <c r="C14" s="9" t="s">
        <v>118</v>
      </c>
      <c r="D14" s="7">
        <v>515.05999999999995</v>
      </c>
    </row>
    <row r="15" spans="1:4" x14ac:dyDescent="0.3">
      <c r="A15" s="43">
        <v>46182</v>
      </c>
      <c r="B15" s="7"/>
      <c r="C15" s="9" t="s">
        <v>27</v>
      </c>
      <c r="D15" s="7">
        <v>478.56</v>
      </c>
    </row>
    <row r="16" spans="1:4" x14ac:dyDescent="0.3">
      <c r="A16" s="43">
        <v>46190</v>
      </c>
      <c r="B16" s="7"/>
      <c r="C16" s="13" t="s">
        <v>119</v>
      </c>
      <c r="D16" s="7">
        <v>420</v>
      </c>
    </row>
    <row r="17" spans="1:4" x14ac:dyDescent="0.3">
      <c r="A17" s="43">
        <v>46204</v>
      </c>
      <c r="B17" s="7"/>
      <c r="C17" s="49" t="s">
        <v>122</v>
      </c>
      <c r="D17" s="7">
        <v>30</v>
      </c>
    </row>
    <row r="18" spans="1:4" x14ac:dyDescent="0.3">
      <c r="A18" s="43">
        <v>46190</v>
      </c>
      <c r="B18" s="7"/>
      <c r="C18" s="13" t="s">
        <v>41</v>
      </c>
      <c r="D18" s="7">
        <v>56.5</v>
      </c>
    </row>
    <row r="19" spans="1:4" x14ac:dyDescent="0.3">
      <c r="A19" s="43">
        <v>46202</v>
      </c>
      <c r="B19" s="7"/>
      <c r="C19" s="9" t="s">
        <v>121</v>
      </c>
      <c r="D19" s="7">
        <v>515.05999999999995</v>
      </c>
    </row>
    <row r="20" spans="1:4" x14ac:dyDescent="0.3">
      <c r="A20" s="43">
        <v>46230</v>
      </c>
      <c r="B20" s="7"/>
      <c r="C20" s="9" t="s">
        <v>125</v>
      </c>
      <c r="D20" s="7">
        <v>515.05999999999995</v>
      </c>
    </row>
    <row r="21" spans="1:4" x14ac:dyDescent="0.3">
      <c r="A21" s="43">
        <v>46230</v>
      </c>
      <c r="B21" s="7"/>
      <c r="C21" s="9" t="s">
        <v>126</v>
      </c>
      <c r="D21" s="7">
        <v>250</v>
      </c>
    </row>
    <row r="22" spans="1:4" x14ac:dyDescent="0.3">
      <c r="A22" s="43">
        <v>46230</v>
      </c>
      <c r="B22" s="7"/>
      <c r="C22" s="13" t="s">
        <v>127</v>
      </c>
      <c r="D22" s="7">
        <v>148.38999999999999</v>
      </c>
    </row>
    <row r="23" spans="1:4" x14ac:dyDescent="0.3">
      <c r="A23" s="43">
        <v>46258</v>
      </c>
      <c r="B23" s="7"/>
      <c r="C23" s="13" t="s">
        <v>128</v>
      </c>
      <c r="D23" s="7">
        <v>15.6</v>
      </c>
    </row>
    <row r="24" spans="1:4" x14ac:dyDescent="0.3">
      <c r="A24" s="43">
        <v>46258</v>
      </c>
      <c r="B24" s="7"/>
      <c r="C24" s="9" t="s">
        <v>129</v>
      </c>
      <c r="D24" s="7">
        <v>26</v>
      </c>
    </row>
    <row r="25" spans="1:4" x14ac:dyDescent="0.3">
      <c r="A25" s="43">
        <v>46258</v>
      </c>
      <c r="B25" s="7"/>
      <c r="C25" s="9" t="s">
        <v>130</v>
      </c>
      <c r="D25" s="14">
        <v>30</v>
      </c>
    </row>
    <row r="26" spans="1:4" x14ac:dyDescent="0.3">
      <c r="A26" s="43">
        <v>46258</v>
      </c>
      <c r="B26" s="7"/>
      <c r="C26" s="9" t="s">
        <v>131</v>
      </c>
      <c r="D26" s="14">
        <v>75.599999999999994</v>
      </c>
    </row>
    <row r="27" spans="1:4" x14ac:dyDescent="0.3">
      <c r="A27" s="43">
        <v>46258</v>
      </c>
      <c r="B27" s="7"/>
      <c r="C27" s="9" t="s">
        <v>132</v>
      </c>
      <c r="D27" s="14">
        <v>237.06</v>
      </c>
    </row>
    <row r="28" spans="1:4" x14ac:dyDescent="0.3">
      <c r="A28" s="43">
        <v>46262</v>
      </c>
      <c r="B28" s="7"/>
      <c r="C28" s="9" t="s">
        <v>133</v>
      </c>
      <c r="D28" s="14">
        <v>515.05999999999995</v>
      </c>
    </row>
    <row r="29" spans="1:4" x14ac:dyDescent="0.3">
      <c r="A29" s="43">
        <v>46248</v>
      </c>
      <c r="B29" s="7"/>
      <c r="C29" s="9" t="s">
        <v>135</v>
      </c>
      <c r="D29" s="14">
        <v>36</v>
      </c>
    </row>
    <row r="30" spans="1:4" x14ac:dyDescent="0.3">
      <c r="A30" s="43"/>
      <c r="B30" s="7"/>
      <c r="C30" s="9"/>
      <c r="D30" s="10"/>
    </row>
  </sheetData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Cashbook 2025-26</vt:lpstr>
      <vt:lpstr>Cashbook 2026-27</vt:lpstr>
      <vt:lpstr>Cashbook 2026-27 (2)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Denise Corney</dc:creator>
  <cp:lastModifiedBy>Denise Corney</cp:lastModifiedBy>
  <cp:lastPrinted>2026-09-08T09:33:48Z</cp:lastPrinted>
  <dcterms:created xsi:type="dcterms:W3CDTF">2024-12-11T11:45:42Z</dcterms:created>
  <dcterms:modified xsi:type="dcterms:W3CDTF">2026-09-08T15:33:28Z</dcterms:modified>
</cp:coreProperties>
</file>